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110" windowWidth="9600" windowHeight="11020" tabRatio="806" activeTab="5"/>
  </bookViews>
  <sheets>
    <sheet name="Grafik1" sheetId="1" r:id="rId1"/>
    <sheet name="Sayfa1" sheetId="2" r:id="rId2"/>
    <sheet name="Sayfa2" sheetId="3" r:id="rId3"/>
    <sheet name="Tablo 1" sheetId="4" r:id="rId4"/>
    <sheet name="döviz" sheetId="5" r:id="rId5"/>
    <sheet name="Sayfa3" sheetId="6" r:id="rId6"/>
    <sheet name="vade" sheetId="7" r:id="rId7"/>
  </sheets>
  <externalReferences>
    <externalReference r:id="rId10"/>
  </externalReferences>
  <definedNames>
    <definedName name="CoherenceInterval">'[1]HiddenSettings'!$B$4</definedName>
    <definedName name="_xlnm.Print_Area" localSheetId="1">'Sayfa1'!$A$1:$N$1</definedName>
    <definedName name="_xlnm.Print_Area" localSheetId="2">'Sayfa2'!$A$1:$I$45</definedName>
  </definedNames>
  <calcPr fullCalcOnLoad="1"/>
</workbook>
</file>

<file path=xl/sharedStrings.xml><?xml version="1.0" encoding="utf-8"?>
<sst xmlns="http://schemas.openxmlformats.org/spreadsheetml/2006/main" count="106" uniqueCount="55">
  <si>
    <t>Borçluya Göre Dağılım</t>
  </si>
  <si>
    <t>Alacaklıya Göre Dağılım</t>
  </si>
  <si>
    <t xml:space="preserve">     i- Yabancı Ticari Bankalar</t>
  </si>
  <si>
    <t xml:space="preserve">     ii- Yerleşik Bankaların Yurtdışı Şube ve İştirakleri</t>
  </si>
  <si>
    <t xml:space="preserve">     iii- Bankacılık Dışı Finansal Kuruluşlar</t>
  </si>
  <si>
    <t xml:space="preserve">     iv- Finansal Olmayan</t>
  </si>
  <si>
    <t xml:space="preserve"> I- Resmi Alacaklılar</t>
  </si>
  <si>
    <t xml:space="preserve"> II- Özel Alacaklılar</t>
  </si>
  <si>
    <t xml:space="preserve"> I- Finansal</t>
  </si>
  <si>
    <t xml:space="preserve">     i- Bankalar</t>
  </si>
  <si>
    <t xml:space="preserve">     ii- Bankacılık Dışı Finansal Kuruluşlar</t>
  </si>
  <si>
    <t xml:space="preserve">        - Krediler</t>
  </si>
  <si>
    <t xml:space="preserve">        - Tahvil</t>
  </si>
  <si>
    <t xml:space="preserve">        - Yabancı Sermaye Sayılan Krediler</t>
  </si>
  <si>
    <t xml:space="preserve"> II-Finansal Olmayan</t>
  </si>
  <si>
    <t xml:space="preserve">        - Ticari Krediler</t>
  </si>
  <si>
    <t xml:space="preserve"> III- Tahvil Alacaklıları</t>
  </si>
  <si>
    <t>Uzun Vadeli Kredi Borcu</t>
  </si>
  <si>
    <t>Kısa Vadeli Kredi Borcu</t>
  </si>
  <si>
    <t>(Milyar ABD doları)</t>
  </si>
  <si>
    <t>ÖZEL SEKTÖRÜN YURTDIŞINDAN SAĞLADIĞI UZUN VADELİ KREDİ BORCU</t>
  </si>
  <si>
    <t>ABD DOLARI</t>
  </si>
  <si>
    <t>EURO</t>
  </si>
  <si>
    <t>TÜRK LİRASI</t>
  </si>
  <si>
    <t>ABD DOLAR KARŞILIKLARI</t>
  </si>
  <si>
    <t>İSVİÇRE FRANGI</t>
  </si>
  <si>
    <t>İNGİLİZ STERLİNİ</t>
  </si>
  <si>
    <t>JAPON YENİ</t>
  </si>
  <si>
    <t>DİĞER (ABD Doları karşılığı)</t>
  </si>
  <si>
    <t>TOPLAM</t>
  </si>
  <si>
    <t>ÖZEL SEKTÖRÜN YURTDIŞINDAN SAĞLADIĞI UZUN VADELİ KREDİ BORCUNUN DÖVİZ KOMPOZİSYONU VE KUR FARKI</t>
  </si>
  <si>
    <t>ÖZEL SEKTÖRÜN YURTDIŞINDAN SAĞLADIĞI UZUN VADELİ KREDİ BORCUNUN SEKTÖR DAĞILIMI (*)</t>
  </si>
  <si>
    <t>SEKTÖRLER</t>
  </si>
  <si>
    <t>II- FİNANSAL OLMAYAN</t>
  </si>
  <si>
    <t>TARIM SEKTÖRÜ</t>
  </si>
  <si>
    <t>SINAİ SEKTÖRLER</t>
  </si>
  <si>
    <t>HİZMETLER SEKTÖRÜ</t>
  </si>
  <si>
    <t>1 YILA KADAR TOPLAM</t>
  </si>
  <si>
    <t>ÖZEL SEKTÖRÜN YURTDIŞINDAN SAĞLADIĞI  KREDİ BORCUNUN 1 YILA KADAR OLAN VADE DAĞILIMI</t>
  </si>
  <si>
    <t>Haziran-2017</t>
  </si>
  <si>
    <t>Temmuz-2017</t>
  </si>
  <si>
    <t>2017-Q1</t>
  </si>
  <si>
    <t>2016</t>
  </si>
  <si>
    <t>Ağustos-2017</t>
  </si>
  <si>
    <t>Eylül-2017</t>
  </si>
  <si>
    <t>Ekim-2017</t>
  </si>
  <si>
    <t>Kasım-2017</t>
  </si>
  <si>
    <t>Aralık-2017</t>
  </si>
  <si>
    <t>Ocak-2018</t>
  </si>
  <si>
    <t>Şubat-2018</t>
  </si>
  <si>
    <t>Mart-2018</t>
  </si>
  <si>
    <t>Nisan-2018</t>
  </si>
  <si>
    <t>2017-5</t>
  </si>
  <si>
    <t>2017-Mayıs</t>
  </si>
  <si>
    <t>Mayıs-2018</t>
  </si>
</sst>
</file>

<file path=xl/styles.xml><?xml version="1.0" encoding="utf-8"?>
<styleSheet xmlns="http://schemas.openxmlformats.org/spreadsheetml/2006/main">
  <numFmts count="4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dd\.mm\.yyyy"/>
    <numFmt numFmtId="182" formatCode="##0.0"/>
    <numFmt numFmtId="183" formatCode="0.0_)"/>
    <numFmt numFmtId="184" formatCode="mmmm\-yyyy"/>
    <numFmt numFmtId="185" formatCode="#,##0.0"/>
    <numFmt numFmtId="186" formatCode="0.0%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  <numFmt numFmtId="196" formatCode="0.0"/>
    <numFmt numFmtId="197" formatCode="[$-41F]d\ mmmm\ yyyy\ dddd"/>
    <numFmt numFmtId="198" formatCode="[$-41F]mmmm\ yy;@"/>
    <numFmt numFmtId="199" formatCode="_-* #,##0.000\ _T_L_-;\-* #,##0.000\ _T_L_-;_-* &quot;-&quot;??\ _T_L_-;_-@_-"/>
    <numFmt numFmtId="200" formatCode="_-* #,##0.0000\ _T_L_-;\-* #,##0.0000\ _T_L_-;_-* &quot;-&quot;??\ _T_L_-;_-@_-"/>
    <numFmt numFmtId="201" formatCode="_-* #,##0.0\ _T_L_-;\-* #,##0.0\ _T_L_-;_-* &quot;-&quot;??\ _T_L_-;_-@_-"/>
    <numFmt numFmtId="202" formatCode="_-* #,##0\ _T_L_-;\-* #,##0\ _T_L_-;_-* &quot;-&quot;??\ _T_L_-;_-@_-"/>
  </numFmts>
  <fonts count="56">
    <font>
      <sz val="10"/>
      <name val="Arial"/>
      <family val="0"/>
    </font>
    <font>
      <u val="single"/>
      <sz val="10"/>
      <color indexed="16"/>
      <name val="Arial"/>
      <family val="2"/>
    </font>
    <font>
      <sz val="10"/>
      <name val="Courier"/>
      <family val="1"/>
    </font>
    <font>
      <sz val="9"/>
      <name val="Arial"/>
      <family val="2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" fillId="0" borderId="0" applyNumberFormat="0" applyFill="0" applyBorder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49" fillId="0" borderId="0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 horizontal="center"/>
    </xf>
    <xf numFmtId="4" fontId="6" fillId="7" borderId="0" xfId="0" applyNumberFormat="1" applyFont="1" applyFill="1" applyBorder="1" applyAlignment="1">
      <alignment horizontal="center"/>
    </xf>
    <xf numFmtId="4" fontId="51" fillId="7" borderId="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9" fontId="49" fillId="0" borderId="0" xfId="0" applyNumberFormat="1" applyFont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4" xfId="0" applyBorder="1" applyAlignment="1">
      <alignment/>
    </xf>
    <xf numFmtId="0" fontId="49" fillId="0" borderId="14" xfId="0" applyFont="1" applyBorder="1" applyAlignment="1">
      <alignment/>
    </xf>
    <xf numFmtId="0" fontId="0" fillId="0" borderId="15" xfId="0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1" fillId="7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1" fillId="34" borderId="18" xfId="0" applyFont="1" applyFill="1" applyBorder="1" applyAlignment="1">
      <alignment/>
    </xf>
    <xf numFmtId="4" fontId="51" fillId="34" borderId="19" xfId="0" applyNumberFormat="1" applyFont="1" applyFill="1" applyBorder="1" applyAlignment="1">
      <alignment horizontal="center"/>
    </xf>
    <xf numFmtId="49" fontId="53" fillId="35" borderId="20" xfId="0" applyNumberFormat="1" applyFont="1" applyFill="1" applyBorder="1" applyAlignment="1">
      <alignment/>
    </xf>
    <xf numFmtId="49" fontId="53" fillId="35" borderId="21" xfId="0" applyNumberFormat="1" applyFont="1" applyFill="1" applyBorder="1" applyAlignment="1">
      <alignment horizontal="center"/>
    </xf>
    <xf numFmtId="0" fontId="53" fillId="35" borderId="21" xfId="0" applyNumberFormat="1" applyFont="1" applyFill="1" applyBorder="1" applyAlignment="1">
      <alignment horizontal="center"/>
    </xf>
    <xf numFmtId="0" fontId="51" fillId="34" borderId="22" xfId="0" applyFont="1" applyFill="1" applyBorder="1" applyAlignment="1">
      <alignment/>
    </xf>
    <xf numFmtId="0" fontId="51" fillId="7" borderId="17" xfId="0" applyFont="1" applyFill="1" applyBorder="1" applyAlignment="1">
      <alignment/>
    </xf>
    <xf numFmtId="4" fontId="51" fillId="7" borderId="2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49" fontId="49" fillId="0" borderId="12" xfId="0" applyNumberFormat="1" applyFont="1" applyBorder="1" applyAlignment="1">
      <alignment/>
    </xf>
    <xf numFmtId="49" fontId="49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0" xfId="0" applyFont="1" applyAlignment="1">
      <alignment/>
    </xf>
    <xf numFmtId="3" fontId="5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 wrapText="1"/>
    </xf>
    <xf numFmtId="198" fontId="0" fillId="0" borderId="0" xfId="0" applyNumberFormat="1" applyBorder="1" applyAlignment="1">
      <alignment/>
    </xf>
    <xf numFmtId="3" fontId="55" fillId="0" borderId="24" xfId="0" applyNumberFormat="1" applyFont="1" applyBorder="1" applyAlignment="1">
      <alignment/>
    </xf>
    <xf numFmtId="49" fontId="49" fillId="0" borderId="0" xfId="0" applyNumberFormat="1" applyFont="1" applyBorder="1" applyAlignment="1">
      <alignment horizontal="center" wrapText="1"/>
    </xf>
    <xf numFmtId="189" fontId="0" fillId="0" borderId="0" xfId="0" applyNumberFormat="1" applyAlignment="1">
      <alignment/>
    </xf>
    <xf numFmtId="0" fontId="49" fillId="0" borderId="0" xfId="0" applyNumberFormat="1" applyFont="1" applyAlignment="1">
      <alignment horizontal="center"/>
    </xf>
    <xf numFmtId="0" fontId="53" fillId="35" borderId="25" xfId="0" applyNumberFormat="1" applyFont="1" applyFill="1" applyBorder="1" applyAlignment="1">
      <alignment horizontal="center"/>
    </xf>
    <xf numFmtId="4" fontId="51" fillId="34" borderId="26" xfId="0" applyNumberFormat="1" applyFont="1" applyFill="1" applyBorder="1" applyAlignment="1">
      <alignment horizontal="center"/>
    </xf>
    <xf numFmtId="4" fontId="6" fillId="7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51" fillId="7" borderId="27" xfId="0" applyNumberFormat="1" applyFont="1" applyFill="1" applyBorder="1" applyAlignment="1">
      <alignment horizontal="center"/>
    </xf>
    <xf numFmtId="4" fontId="51" fillId="7" borderId="28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49" fontId="54" fillId="0" borderId="0" xfId="0" applyNumberFormat="1" applyFont="1" applyAlignment="1">
      <alignment horizontal="center"/>
    </xf>
    <xf numFmtId="0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54" fillId="0" borderId="12" xfId="0" applyNumberFormat="1" applyFont="1" applyBorder="1" applyAlignment="1">
      <alignment horizontal="center"/>
    </xf>
    <xf numFmtId="3" fontId="54" fillId="0" borderId="12" xfId="0" applyNumberFormat="1" applyFont="1" applyBorder="1" applyAlignment="1">
      <alignment/>
    </xf>
    <xf numFmtId="3" fontId="55" fillId="0" borderId="0" xfId="71" applyNumberFormat="1" applyFont="1" applyBorder="1">
      <alignment/>
      <protection/>
    </xf>
    <xf numFmtId="19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96" fontId="0" fillId="0" borderId="0" xfId="0" applyNumberFormat="1" applyBorder="1" applyAlignment="1">
      <alignment/>
    </xf>
    <xf numFmtId="196" fontId="54" fillId="0" borderId="0" xfId="71" applyNumberFormat="1" applyFont="1" applyBorder="1" applyAlignment="1">
      <alignment horizontal="center"/>
      <protection/>
    </xf>
    <xf numFmtId="185" fontId="55" fillId="0" borderId="0" xfId="71" applyNumberFormat="1" applyFont="1" applyBorder="1">
      <alignment/>
      <protection/>
    </xf>
    <xf numFmtId="49" fontId="49" fillId="0" borderId="0" xfId="0" applyNumberFormat="1" applyFont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85" fontId="0" fillId="0" borderId="0" xfId="0" applyNumberFormat="1" applyBorder="1" applyAlignment="1">
      <alignment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2" xfId="68"/>
    <cellStyle name="Normal 3" xfId="69"/>
    <cellStyle name="Normal 4" xfId="70"/>
    <cellStyle name="Normal 5" xfId="71"/>
    <cellStyle name="Not" xfId="72"/>
    <cellStyle name="Nötr" xfId="73"/>
    <cellStyle name="Currency" xfId="74"/>
    <cellStyle name="Currency [0]" xfId="75"/>
    <cellStyle name="Toplam" xfId="76"/>
    <cellStyle name="Uyarı Metni" xfId="77"/>
    <cellStyle name="Comma" xfId="78"/>
    <cellStyle name="Vurgu1" xfId="79"/>
    <cellStyle name="Vurgu2" xfId="80"/>
    <cellStyle name="Vurgu3" xfId="81"/>
    <cellStyle name="Vurgu4" xfId="82"/>
    <cellStyle name="Vurgu5" xfId="83"/>
    <cellStyle name="Vurgu6" xfId="84"/>
    <cellStyle name="Percen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25"/>
          <c:w val="0.9772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Sayfa1!$A$8</c:f>
              <c:strCache>
                <c:ptCount val="1"/>
                <c:pt idx="0">
                  <c:v>Uzun Vadeli Kredi Borcu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Sayfa1!$B$7:$P$7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2017-5</c:v>
                </c:pt>
              </c:strCache>
            </c:strRef>
          </c:cat>
          <c:val>
            <c:numRef>
              <c:f>Sayfa1!$B$8:$P$8</c:f>
              <c:numCache>
                <c:ptCount val="15"/>
                <c:pt idx="0">
                  <c:v>36.999853620581085</c:v>
                </c:pt>
                <c:pt idx="1">
                  <c:v>50.920617885775364</c:v>
                </c:pt>
                <c:pt idx="2">
                  <c:v>82.19789573289069</c:v>
                </c:pt>
                <c:pt idx="3">
                  <c:v>121.90235556513207</c:v>
                </c:pt>
                <c:pt idx="4">
                  <c:v>140.98437815937731</c:v>
                </c:pt>
                <c:pt idx="5">
                  <c:v>128.40767768289427</c:v>
                </c:pt>
                <c:pt idx="6">
                  <c:v>119.58133266210454</c:v>
                </c:pt>
                <c:pt idx="7">
                  <c:v>126.76439904195158</c:v>
                </c:pt>
                <c:pt idx="8">
                  <c:v>140.32478615736267</c:v>
                </c:pt>
                <c:pt idx="9">
                  <c:v>156.6876588707222</c:v>
                </c:pt>
                <c:pt idx="10">
                  <c:v>168.24269602520906</c:v>
                </c:pt>
                <c:pt idx="11">
                  <c:v>194.32185954764776</c:v>
                </c:pt>
                <c:pt idx="12">
                  <c:v>202.80443465990425</c:v>
                </c:pt>
                <c:pt idx="13">
                  <c:v>203.1489838299019</c:v>
                </c:pt>
                <c:pt idx="14">
                  <c:v>209.02084643946122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Sayfa1!$A$9</c:f>
              <c:strCache>
                <c:ptCount val="1"/>
                <c:pt idx="0">
                  <c:v>Kısa Vadeli Kredi Borcu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Sayfa1!$B$7:$P$7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2017-5</c:v>
                </c:pt>
              </c:strCache>
            </c:strRef>
          </c:cat>
          <c:val>
            <c:numRef>
              <c:f>Sayfa1!$B$9:$P$9</c:f>
              <c:numCache>
                <c:ptCount val="15"/>
                <c:pt idx="0">
                  <c:v>10.182925181007551</c:v>
                </c:pt>
                <c:pt idx="1">
                  <c:v>13.301136964967457</c:v>
                </c:pt>
                <c:pt idx="2">
                  <c:v>10.75441966594242</c:v>
                </c:pt>
                <c:pt idx="3">
                  <c:v>8.57647885824082</c:v>
                </c:pt>
                <c:pt idx="4">
                  <c:v>10.63086918410568</c:v>
                </c:pt>
                <c:pt idx="5">
                  <c:v>6.5858161451586845</c:v>
                </c:pt>
                <c:pt idx="6">
                  <c:v>19.00964151573336</c:v>
                </c:pt>
                <c:pt idx="7">
                  <c:v>24.86343821237083</c:v>
                </c:pt>
                <c:pt idx="8">
                  <c:v>30.597267767563896</c:v>
                </c:pt>
                <c:pt idx="9">
                  <c:v>41.320609726662475</c:v>
                </c:pt>
                <c:pt idx="10">
                  <c:v>44.102579121019</c:v>
                </c:pt>
                <c:pt idx="11">
                  <c:v>20.39706000616817</c:v>
                </c:pt>
                <c:pt idx="12">
                  <c:v>14.298513553882485</c:v>
                </c:pt>
                <c:pt idx="13">
                  <c:v>15.177344672585585</c:v>
                </c:pt>
                <c:pt idx="14">
                  <c:v>15.378925670282642</c:v>
                </c:pt>
              </c:numCache>
            </c:numRef>
          </c:val>
          <c:smooth val="0"/>
        </c:ser>
        <c:marker val="1"/>
        <c:axId val="66513177"/>
        <c:axId val="61747682"/>
      </c:lineChart>
      <c:catAx>
        <c:axId val="66513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747682"/>
        <c:crosses val="autoZero"/>
        <c:auto val="1"/>
        <c:lblOffset val="100"/>
        <c:tickLblSkip val="1"/>
        <c:noMultiLvlLbl val="0"/>
      </c:catAx>
      <c:valAx>
        <c:axId val="61747682"/>
        <c:scaling>
          <c:orientation val="minMax"/>
          <c:max val="220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6651317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6275"/>
          <c:y val="0.342"/>
          <c:w val="0.2177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0.028</cdr:y>
    </cdr:from>
    <cdr:to>
      <cdr:x>0.22475</cdr:x>
      <cdr:y>0.11025</cdr:y>
    </cdr:to>
    <cdr:sp>
      <cdr:nvSpPr>
        <cdr:cNvPr id="1" name="Metin kutusu 1"/>
        <cdr:cNvSpPr txBox="1">
          <a:spLocks noChangeArrowheads="1"/>
        </cdr:cNvSpPr>
      </cdr:nvSpPr>
      <cdr:spPr>
        <a:xfrm>
          <a:off x="504825" y="171450"/>
          <a:ext cx="160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Milyar ABD Doları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zoomScalePageLayoutView="0" workbookViewId="0" topLeftCell="H1">
      <selection activeCell="P13" sqref="P13"/>
    </sheetView>
  </sheetViews>
  <sheetFormatPr defaultColWidth="13.7109375" defaultRowHeight="12.75"/>
  <cols>
    <col min="1" max="1" width="19.140625" style="1" customWidth="1"/>
    <col min="2" max="2" width="13.7109375" style="1" customWidth="1"/>
    <col min="3" max="3" width="14.28125" style="1" customWidth="1"/>
    <col min="4" max="4" width="15.140625" style="1" customWidth="1"/>
    <col min="5" max="5" width="15.421875" style="1" customWidth="1"/>
    <col min="6" max="6" width="14.7109375" style="1" customWidth="1"/>
    <col min="7" max="7" width="19.8515625" style="1" customWidth="1"/>
    <col min="8" max="8" width="15.140625" style="1" customWidth="1"/>
    <col min="9" max="9" width="15.421875" style="1" customWidth="1"/>
    <col min="10" max="10" width="16.140625" style="1" customWidth="1"/>
    <col min="11" max="11" width="16.421875" style="1" customWidth="1"/>
    <col min="12" max="12" width="15.57421875" style="1" customWidth="1"/>
    <col min="13" max="13" width="16.140625" style="1" customWidth="1"/>
    <col min="14" max="14" width="14.8515625" style="1" customWidth="1"/>
    <col min="15" max="15" width="15.140625" style="1" customWidth="1"/>
    <col min="16" max="16" width="15.57421875" style="1" customWidth="1"/>
    <col min="17" max="16384" width="13.7109375" style="1" customWidth="1"/>
  </cols>
  <sheetData>
    <row r="2" spans="2:15" s="10" customFormat="1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0" customFormat="1" ht="11.25"/>
    <row r="4" spans="2:16" s="10" customFormat="1" ht="13.5" thickBot="1">
      <c r="B4" s="62">
        <v>2004</v>
      </c>
      <c r="C4" s="62">
        <v>2005</v>
      </c>
      <c r="D4" s="62">
        <v>2006</v>
      </c>
      <c r="E4" s="62">
        <v>2007</v>
      </c>
      <c r="F4" s="62">
        <v>2008</v>
      </c>
      <c r="G4" s="62">
        <v>2009</v>
      </c>
      <c r="H4" s="62">
        <v>2010</v>
      </c>
      <c r="I4" s="62">
        <v>2011</v>
      </c>
      <c r="J4" s="62">
        <v>2012</v>
      </c>
      <c r="K4" s="62">
        <v>2013</v>
      </c>
      <c r="L4" s="62">
        <v>2014</v>
      </c>
      <c r="M4" s="62">
        <v>2015</v>
      </c>
      <c r="N4" s="62">
        <v>2016</v>
      </c>
      <c r="O4" s="62" t="s">
        <v>41</v>
      </c>
      <c r="P4" s="62" t="s">
        <v>52</v>
      </c>
    </row>
    <row r="5" spans="1:16" s="10" customFormat="1" ht="13.5" thickBot="1">
      <c r="A5" s="1" t="s">
        <v>17</v>
      </c>
      <c r="B5" s="61">
        <v>36999853620.581085</v>
      </c>
      <c r="C5" s="61">
        <v>50920617885.77537</v>
      </c>
      <c r="D5" s="61">
        <v>82197895732.89069</v>
      </c>
      <c r="E5" s="61">
        <v>121902355565.13206</v>
      </c>
      <c r="F5" s="61">
        <v>140984378159.37732</v>
      </c>
      <c r="G5" s="61">
        <v>128407677682.89429</v>
      </c>
      <c r="H5" s="61">
        <v>119581332662.10454</v>
      </c>
      <c r="I5" s="61">
        <v>126764399041.95158</v>
      </c>
      <c r="J5" s="61">
        <v>140324786157.36267</v>
      </c>
      <c r="K5" s="61">
        <v>156687658870.7222</v>
      </c>
      <c r="L5" s="61">
        <v>168242696025.20905</v>
      </c>
      <c r="M5" s="61">
        <v>194321859547.64777</v>
      </c>
      <c r="N5" s="61">
        <v>202804434659.90424</v>
      </c>
      <c r="O5" s="61">
        <v>203148983829.90192</v>
      </c>
      <c r="P5" s="61">
        <v>209020846439.4612</v>
      </c>
    </row>
    <row r="6" spans="1:16" s="10" customFormat="1" ht="13.5" thickBot="1">
      <c r="A6" s="1" t="s">
        <v>18</v>
      </c>
      <c r="B6" s="8">
        <v>10182925181.007551</v>
      </c>
      <c r="C6" s="8">
        <v>13301136964.967457</v>
      </c>
      <c r="D6" s="8">
        <v>10754419665.94242</v>
      </c>
      <c r="E6" s="8">
        <v>8576478858.240821</v>
      </c>
      <c r="F6" s="8">
        <v>10630869184.10568</v>
      </c>
      <c r="G6" s="8">
        <v>6585816145.158685</v>
      </c>
      <c r="H6" s="8">
        <v>19009641515.73336</v>
      </c>
      <c r="I6" s="8">
        <v>24863438212.37083</v>
      </c>
      <c r="J6" s="8">
        <v>30597267767.563896</v>
      </c>
      <c r="K6" s="8">
        <v>41320609726.662476</v>
      </c>
      <c r="L6" s="8">
        <v>44102579121.019</v>
      </c>
      <c r="M6" s="8">
        <v>20397060006.16817</v>
      </c>
      <c r="N6" s="8">
        <v>14298513553.882484</v>
      </c>
      <c r="O6" s="8">
        <v>15177344672.585585</v>
      </c>
      <c r="P6" s="8">
        <v>15378925670.282642</v>
      </c>
    </row>
    <row r="7" spans="2:16" s="10" customFormat="1" ht="12.75">
      <c r="B7" s="63">
        <v>2004</v>
      </c>
      <c r="C7" s="62">
        <v>2005</v>
      </c>
      <c r="D7" s="62">
        <v>2006</v>
      </c>
      <c r="E7" s="62">
        <v>2007</v>
      </c>
      <c r="F7" s="62">
        <v>2008</v>
      </c>
      <c r="G7" s="62">
        <v>2009</v>
      </c>
      <c r="H7" s="62">
        <v>2010</v>
      </c>
      <c r="I7" s="62">
        <v>2011</v>
      </c>
      <c r="J7" s="62">
        <v>2012</v>
      </c>
      <c r="K7" s="62">
        <v>2013</v>
      </c>
      <c r="L7" s="62">
        <v>2014</v>
      </c>
      <c r="M7" s="62">
        <v>2015</v>
      </c>
      <c r="N7" s="62">
        <v>2016</v>
      </c>
      <c r="O7" s="62" t="s">
        <v>41</v>
      </c>
      <c r="P7" s="62" t="s">
        <v>52</v>
      </c>
    </row>
    <row r="8" spans="1:16" s="10" customFormat="1" ht="11.25">
      <c r="A8" s="1" t="s">
        <v>17</v>
      </c>
      <c r="B8" s="10">
        <f>B5/1000000000</f>
        <v>36.999853620581085</v>
      </c>
      <c r="C8" s="10">
        <f aca="true" t="shared" si="0" ref="C8:P8">C5/1000000000</f>
        <v>50.920617885775364</v>
      </c>
      <c r="D8" s="10">
        <f t="shared" si="0"/>
        <v>82.19789573289069</v>
      </c>
      <c r="E8" s="10">
        <f t="shared" si="0"/>
        <v>121.90235556513207</v>
      </c>
      <c r="F8" s="10">
        <f t="shared" si="0"/>
        <v>140.98437815937731</v>
      </c>
      <c r="G8" s="10">
        <f t="shared" si="0"/>
        <v>128.40767768289427</v>
      </c>
      <c r="H8" s="10">
        <f t="shared" si="0"/>
        <v>119.58133266210454</v>
      </c>
      <c r="I8" s="10">
        <f t="shared" si="0"/>
        <v>126.76439904195158</v>
      </c>
      <c r="J8" s="10">
        <f t="shared" si="0"/>
        <v>140.32478615736267</v>
      </c>
      <c r="K8" s="10">
        <f t="shared" si="0"/>
        <v>156.6876588707222</v>
      </c>
      <c r="L8" s="10">
        <f t="shared" si="0"/>
        <v>168.24269602520906</v>
      </c>
      <c r="M8" s="10">
        <f t="shared" si="0"/>
        <v>194.32185954764776</v>
      </c>
      <c r="N8" s="10">
        <f t="shared" si="0"/>
        <v>202.80443465990425</v>
      </c>
      <c r="O8" s="10">
        <f t="shared" si="0"/>
        <v>203.1489838299019</v>
      </c>
      <c r="P8" s="10">
        <f t="shared" si="0"/>
        <v>209.02084643946122</v>
      </c>
    </row>
    <row r="9" spans="1:16" ht="11.25">
      <c r="A9" s="1" t="s">
        <v>18</v>
      </c>
      <c r="B9" s="1">
        <f>B6/1000000000</f>
        <v>10.182925181007551</v>
      </c>
      <c r="C9" s="1">
        <f aca="true" t="shared" si="1" ref="C9:P9">C6/1000000000</f>
        <v>13.301136964967457</v>
      </c>
      <c r="D9" s="1">
        <f t="shared" si="1"/>
        <v>10.75441966594242</v>
      </c>
      <c r="E9" s="1">
        <f t="shared" si="1"/>
        <v>8.57647885824082</v>
      </c>
      <c r="F9" s="1">
        <f t="shared" si="1"/>
        <v>10.63086918410568</v>
      </c>
      <c r="G9" s="1">
        <f t="shared" si="1"/>
        <v>6.5858161451586845</v>
      </c>
      <c r="H9" s="1">
        <f t="shared" si="1"/>
        <v>19.00964151573336</v>
      </c>
      <c r="I9" s="1">
        <f t="shared" si="1"/>
        <v>24.86343821237083</v>
      </c>
      <c r="J9" s="1">
        <f t="shared" si="1"/>
        <v>30.597267767563896</v>
      </c>
      <c r="K9" s="1">
        <f t="shared" si="1"/>
        <v>41.320609726662475</v>
      </c>
      <c r="L9" s="1">
        <f t="shared" si="1"/>
        <v>44.102579121019</v>
      </c>
      <c r="M9" s="1">
        <f t="shared" si="1"/>
        <v>20.39706000616817</v>
      </c>
      <c r="N9" s="1">
        <f t="shared" si="1"/>
        <v>14.298513553882485</v>
      </c>
      <c r="O9" s="1">
        <f t="shared" si="1"/>
        <v>15.177344672585585</v>
      </c>
      <c r="P9" s="1">
        <f t="shared" si="1"/>
        <v>15.378925670282642</v>
      </c>
    </row>
    <row r="10" spans="8:16" ht="11.25">
      <c r="H10" s="10"/>
      <c r="I10" s="10"/>
      <c r="J10" s="10"/>
      <c r="K10" s="10"/>
      <c r="L10" s="10"/>
      <c r="M10" s="10"/>
      <c r="N10" s="10"/>
      <c r="O10" s="10"/>
      <c r="P10" s="10"/>
    </row>
    <row r="11" spans="8:16" ht="14.25">
      <c r="H11" s="3"/>
      <c r="I11" s="3"/>
      <c r="J11" s="3"/>
      <c r="K11" s="3"/>
      <c r="L11" s="3"/>
      <c r="M11" s="3"/>
      <c r="N11" s="3">
        <f>N5+N6</f>
        <v>217102948213.7867</v>
      </c>
      <c r="O11" s="3"/>
      <c r="P11" s="3">
        <f>P5+P6</f>
        <v>224399772109.74387</v>
      </c>
    </row>
    <row r="12" ht="11.25">
      <c r="P12" s="76">
        <f>P11-N11</f>
        <v>7296823895.957153</v>
      </c>
    </row>
    <row r="13" ht="11.25">
      <c r="P13" s="77">
        <f>P12/N11*100</f>
        <v>3.3609971472021596</v>
      </c>
    </row>
  </sheetData>
  <sheetProtection/>
  <printOptions/>
  <pageMargins left="0.7" right="0.7" top="0.75" bottom="0.75" header="0.3" footer="0.3"/>
  <pageSetup orientation="portrait" paperSize="9"/>
  <colBreaks count="1" manualBreakCount="1">
    <brk id="6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B59"/>
  <sheetViews>
    <sheetView zoomScale="80" zoomScaleNormal="80" zoomScaleSheetLayoutView="50" workbookViewId="0" topLeftCell="A1">
      <selection activeCell="J18" sqref="J18"/>
    </sheetView>
  </sheetViews>
  <sheetFormatPr defaultColWidth="9.140625" defaultRowHeight="12.75"/>
  <cols>
    <col min="1" max="1" width="40.28125" style="14" customWidth="1"/>
    <col min="2" max="9" width="15.57421875" style="14" customWidth="1"/>
    <col min="10" max="10" width="15.140625" style="14" customWidth="1"/>
    <col min="11" max="11" width="14.140625" style="14" bestFit="1" customWidth="1"/>
    <col min="12" max="12" width="13.140625" style="14" bestFit="1" customWidth="1"/>
    <col min="13" max="16384" width="8.7109375" style="14" customWidth="1"/>
  </cols>
  <sheetData>
    <row r="1" spans="1:7" ht="14.25">
      <c r="A1" s="74" t="s">
        <v>20</v>
      </c>
      <c r="B1" s="74"/>
      <c r="C1" s="74"/>
      <c r="D1" s="12"/>
      <c r="E1" s="12"/>
      <c r="F1" s="13"/>
      <c r="G1" s="13"/>
    </row>
    <row r="2" spans="1:236" ht="15" thickBot="1">
      <c r="A2" s="11"/>
      <c r="B2" s="11">
        <v>2010</v>
      </c>
      <c r="C2" s="11">
        <v>2011</v>
      </c>
      <c r="D2" s="11">
        <v>2012</v>
      </c>
      <c r="E2" s="11">
        <v>2013</v>
      </c>
      <c r="F2" s="11">
        <v>2014</v>
      </c>
      <c r="G2" s="51">
        <v>2015</v>
      </c>
      <c r="H2" s="62">
        <v>2016</v>
      </c>
      <c r="I2" s="62" t="s">
        <v>41</v>
      </c>
      <c r="J2" s="62" t="s">
        <v>52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</row>
    <row r="3" spans="1:12" ht="15" thickBot="1">
      <c r="A3" s="16" t="s">
        <v>0</v>
      </c>
      <c r="B3" s="4">
        <v>119581332662.10454</v>
      </c>
      <c r="C3" s="4">
        <v>126764399041.95158</v>
      </c>
      <c r="D3" s="4">
        <v>140324786157.36267</v>
      </c>
      <c r="E3" s="4">
        <v>156687658870.7222</v>
      </c>
      <c r="F3" s="4">
        <v>168242696025.20905</v>
      </c>
      <c r="G3" s="4">
        <v>194321859547.64777</v>
      </c>
      <c r="H3" s="4">
        <v>202804434659.90424</v>
      </c>
      <c r="I3" s="4">
        <v>203148983829.90192</v>
      </c>
      <c r="J3" s="4">
        <v>209020846439.4612</v>
      </c>
      <c r="K3" s="58">
        <f>J3-H3</f>
        <v>6216411779.556976</v>
      </c>
      <c r="L3" s="69">
        <f>K3/H3*100</f>
        <v>3.065224776756818</v>
      </c>
    </row>
    <row r="4" spans="1:11" ht="14.25">
      <c r="A4" s="17" t="s">
        <v>8</v>
      </c>
      <c r="B4" s="2">
        <v>41135464695.44713</v>
      </c>
      <c r="C4" s="2">
        <v>47838887217.26631</v>
      </c>
      <c r="D4" s="2">
        <v>56891709673.06499</v>
      </c>
      <c r="E4" s="2">
        <v>72737863316.12854</v>
      </c>
      <c r="F4" s="2">
        <v>84776806655.11447</v>
      </c>
      <c r="G4" s="2">
        <v>104963237425.87576</v>
      </c>
      <c r="H4" s="2">
        <v>106314409441.24022</v>
      </c>
      <c r="I4" s="2">
        <v>106129909110.17372</v>
      </c>
      <c r="J4" s="2">
        <v>109365619794.02493</v>
      </c>
      <c r="K4" s="78">
        <f>J4-H4</f>
        <v>3051210352.7847137</v>
      </c>
    </row>
    <row r="5" spans="1:12" ht="12.75">
      <c r="A5" s="18" t="s">
        <v>9</v>
      </c>
      <c r="B5" s="2">
        <v>28731474891.6705</v>
      </c>
      <c r="C5" s="2">
        <v>34846285344.413345</v>
      </c>
      <c r="D5" s="2">
        <v>41699585624.20532</v>
      </c>
      <c r="E5" s="2">
        <v>54869043680.93129</v>
      </c>
      <c r="F5" s="2">
        <v>66016017435.52152</v>
      </c>
      <c r="G5" s="2">
        <v>86068079586.19441</v>
      </c>
      <c r="H5" s="2">
        <v>87659843432.52583</v>
      </c>
      <c r="I5" s="2">
        <v>88570383157.73102</v>
      </c>
      <c r="J5" s="2">
        <v>91578289534.74692</v>
      </c>
      <c r="K5" s="58"/>
      <c r="L5" s="58"/>
    </row>
    <row r="6" spans="1:12" ht="13.5" thickBot="1">
      <c r="A6" s="18" t="s">
        <v>11</v>
      </c>
      <c r="B6" s="2">
        <v>27731474891.6705</v>
      </c>
      <c r="C6" s="2">
        <v>31549365344.413345</v>
      </c>
      <c r="D6" s="2">
        <v>31273975140.205322</v>
      </c>
      <c r="E6" s="2">
        <v>38770199843.53178</v>
      </c>
      <c r="F6" s="2">
        <v>44334190293.97787</v>
      </c>
      <c r="G6" s="2">
        <v>63770393926.21838</v>
      </c>
      <c r="H6" s="2">
        <v>63289770482.487274</v>
      </c>
      <c r="I6" s="2">
        <v>62734808675.77586</v>
      </c>
      <c r="J6" s="2">
        <v>63233254652.31709</v>
      </c>
      <c r="L6" s="70"/>
    </row>
    <row r="7" spans="1:11" ht="13.5" thickBot="1">
      <c r="A7" s="18" t="s">
        <v>12</v>
      </c>
      <c r="B7" s="2">
        <v>1000000000</v>
      </c>
      <c r="C7" s="2">
        <v>3296920000</v>
      </c>
      <c r="D7" s="2">
        <v>10425610484</v>
      </c>
      <c r="E7" s="2">
        <v>16098843837.399513</v>
      </c>
      <c r="F7" s="2">
        <v>21681827141.543655</v>
      </c>
      <c r="G7" s="2">
        <v>22297685659.97603</v>
      </c>
      <c r="H7" s="2">
        <v>24370072950.03856</v>
      </c>
      <c r="I7" s="2">
        <v>25835574481.955154</v>
      </c>
      <c r="J7" s="2">
        <v>28345034882.42982</v>
      </c>
      <c r="K7" s="75"/>
    </row>
    <row r="8" spans="1:10" ht="12.75">
      <c r="A8" s="18" t="s">
        <v>10</v>
      </c>
      <c r="B8" s="2">
        <v>12403989803.776627</v>
      </c>
      <c r="C8" s="2">
        <v>12992601872.85297</v>
      </c>
      <c r="D8" s="2">
        <v>15192124048.859667</v>
      </c>
      <c r="E8" s="2">
        <v>17868819635.19725</v>
      </c>
      <c r="F8" s="2">
        <v>18760789219.592953</v>
      </c>
      <c r="G8" s="2">
        <v>18895157839.68135</v>
      </c>
      <c r="H8" s="2">
        <v>18654566008.714386</v>
      </c>
      <c r="I8" s="2">
        <v>17559525952.442703</v>
      </c>
      <c r="J8" s="2">
        <v>17787330259.278008</v>
      </c>
    </row>
    <row r="9" spans="1:10" ht="12.75">
      <c r="A9" s="18" t="s">
        <v>11</v>
      </c>
      <c r="B9" s="2">
        <v>12215912949.442862</v>
      </c>
      <c r="C9" s="2">
        <v>12667778330.141718</v>
      </c>
      <c r="D9" s="2">
        <v>14829353007.785894</v>
      </c>
      <c r="E9" s="2">
        <v>16002914871.407145</v>
      </c>
      <c r="F9" s="2">
        <v>15080769203.944204</v>
      </c>
      <c r="G9" s="2">
        <v>14845633485.773056</v>
      </c>
      <c r="H9" s="2">
        <v>13456089548.318367</v>
      </c>
      <c r="I9" s="2">
        <v>12497118704.01787</v>
      </c>
      <c r="J9" s="2">
        <v>12747422132.611042</v>
      </c>
    </row>
    <row r="10" spans="1:10" ht="12.75">
      <c r="A10" s="18" t="s">
        <v>13</v>
      </c>
      <c r="B10" s="2">
        <v>188076854.33376467</v>
      </c>
      <c r="C10" s="2">
        <v>324823542.7112529</v>
      </c>
      <c r="D10" s="2">
        <v>362771041.07377267</v>
      </c>
      <c r="E10" s="2">
        <v>370539763.790107</v>
      </c>
      <c r="F10" s="2">
        <v>559399446.6487491</v>
      </c>
      <c r="G10" s="2">
        <v>642811370.9082952</v>
      </c>
      <c r="H10" s="2">
        <v>649630977.3960187</v>
      </c>
      <c r="I10" s="2">
        <v>582583265.4248333</v>
      </c>
      <c r="J10" s="2">
        <v>624659143.6669633</v>
      </c>
    </row>
    <row r="11" spans="1:10" ht="12.75">
      <c r="A11" s="18" t="s">
        <v>12</v>
      </c>
      <c r="B11" s="2">
        <v>0</v>
      </c>
      <c r="C11" s="2">
        <v>0</v>
      </c>
      <c r="D11" s="2">
        <v>0</v>
      </c>
      <c r="E11" s="2">
        <v>1495365000</v>
      </c>
      <c r="F11" s="2">
        <v>3120620569</v>
      </c>
      <c r="G11" s="2">
        <v>3406712983</v>
      </c>
      <c r="H11" s="2">
        <v>4548845483</v>
      </c>
      <c r="I11" s="2">
        <v>4479823983</v>
      </c>
      <c r="J11" s="2">
        <v>4415248983</v>
      </c>
    </row>
    <row r="12" spans="1:11" ht="14.25">
      <c r="A12" s="19" t="s">
        <v>14</v>
      </c>
      <c r="B12" s="2">
        <v>78445867966.65741</v>
      </c>
      <c r="C12" s="2">
        <v>78925511824.68527</v>
      </c>
      <c r="D12" s="2">
        <v>83433076484.29767</v>
      </c>
      <c r="E12" s="2">
        <v>83949795554.59366</v>
      </c>
      <c r="F12" s="2">
        <v>83465889370.09457</v>
      </c>
      <c r="G12" s="2">
        <v>89358622121.772</v>
      </c>
      <c r="H12" s="2">
        <v>96490025218.664</v>
      </c>
      <c r="I12" s="2">
        <v>97019074719.72818</v>
      </c>
      <c r="J12" s="2">
        <v>99655226645.43628</v>
      </c>
      <c r="K12" s="78">
        <f>J12-H12</f>
        <v>3165201426.772278</v>
      </c>
    </row>
    <row r="13" spans="1:10" ht="12.75">
      <c r="A13" s="18" t="s">
        <v>11</v>
      </c>
      <c r="B13" s="2">
        <v>71382577868.64546</v>
      </c>
      <c r="C13" s="2">
        <v>72404262952.68805</v>
      </c>
      <c r="D13" s="2">
        <v>74683368851.16165</v>
      </c>
      <c r="E13" s="2">
        <v>72908735557.4927</v>
      </c>
      <c r="F13" s="2">
        <v>71436195024.04787</v>
      </c>
      <c r="G13" s="2">
        <v>75785381667.68794</v>
      </c>
      <c r="H13" s="2">
        <v>81291135731.15587</v>
      </c>
      <c r="I13" s="2">
        <v>82119498290.4572</v>
      </c>
      <c r="J13" s="2">
        <v>84437290861.00073</v>
      </c>
    </row>
    <row r="14" spans="1:10" ht="12.75">
      <c r="A14" s="18" t="s">
        <v>13</v>
      </c>
      <c r="B14" s="2">
        <v>6253526757.280604</v>
      </c>
      <c r="C14" s="2">
        <v>6015734737.895278</v>
      </c>
      <c r="D14" s="2">
        <v>6937626219.738206</v>
      </c>
      <c r="E14" s="2">
        <v>7368015529.370716</v>
      </c>
      <c r="F14" s="2">
        <v>6714276796.833183</v>
      </c>
      <c r="G14" s="2">
        <v>7420312548.980703</v>
      </c>
      <c r="H14" s="2">
        <v>9089033541.822954</v>
      </c>
      <c r="I14" s="2">
        <v>8823040560.217152</v>
      </c>
      <c r="J14" s="2">
        <v>9144471047.3254</v>
      </c>
    </row>
    <row r="15" spans="1:10" ht="12.75">
      <c r="A15" s="18" t="s">
        <v>15</v>
      </c>
      <c r="B15" s="2">
        <v>609763340.7313447</v>
      </c>
      <c r="C15" s="2">
        <v>299064634.1019399</v>
      </c>
      <c r="D15" s="2">
        <v>405485413.39781165</v>
      </c>
      <c r="E15" s="2">
        <v>325277497.7302394</v>
      </c>
      <c r="F15" s="2">
        <v>313450604.2135265</v>
      </c>
      <c r="G15" s="2">
        <v>407045360.1033609</v>
      </c>
      <c r="H15" s="2">
        <v>419126227.68518686</v>
      </c>
      <c r="I15" s="2">
        <v>387301735.05383396</v>
      </c>
      <c r="J15" s="2">
        <v>382494583.11014795</v>
      </c>
    </row>
    <row r="16" spans="1:10" ht="13.5" thickBot="1">
      <c r="A16" s="20" t="s">
        <v>12</v>
      </c>
      <c r="B16" s="2">
        <v>200000000</v>
      </c>
      <c r="C16" s="2">
        <v>206449500</v>
      </c>
      <c r="D16" s="2">
        <v>1406596000</v>
      </c>
      <c r="E16" s="2">
        <v>3347766970</v>
      </c>
      <c r="F16" s="2">
        <v>5001966945</v>
      </c>
      <c r="G16" s="2">
        <v>5745882545</v>
      </c>
      <c r="H16" s="2">
        <v>5690729718</v>
      </c>
      <c r="I16" s="2">
        <v>5689234134</v>
      </c>
      <c r="J16" s="2">
        <v>5690970154</v>
      </c>
    </row>
    <row r="17" spans="1:11" ht="15" thickBot="1">
      <c r="A17" s="16" t="s">
        <v>1</v>
      </c>
      <c r="B17" s="4">
        <v>119581332662.10454</v>
      </c>
      <c r="C17" s="4">
        <v>126764399041.95158</v>
      </c>
      <c r="D17" s="4">
        <v>140324786157.36273</v>
      </c>
      <c r="E17" s="4">
        <v>156687658870.72223</v>
      </c>
      <c r="F17" s="4">
        <v>168242696025.2091</v>
      </c>
      <c r="G17" s="4">
        <v>194321859547.6479</v>
      </c>
      <c r="H17" s="4">
        <v>202804434659.9043</v>
      </c>
      <c r="I17" s="4">
        <v>203148983829.902</v>
      </c>
      <c r="J17" s="4">
        <v>209020846439.46127</v>
      </c>
      <c r="K17" s="58">
        <f>J17-J24</f>
        <v>170569592420.03146</v>
      </c>
    </row>
    <row r="18" spans="1:11" ht="14.25">
      <c r="A18" s="17" t="s">
        <v>6</v>
      </c>
      <c r="B18" s="3">
        <v>11552890584.304127</v>
      </c>
      <c r="C18" s="3">
        <v>14169817753.357128</v>
      </c>
      <c r="D18" s="3">
        <v>15821383278.700806</v>
      </c>
      <c r="E18" s="3">
        <v>18926976178.017197</v>
      </c>
      <c r="F18" s="3">
        <v>18959031949.734856</v>
      </c>
      <c r="G18" s="3">
        <v>19430300585.269714</v>
      </c>
      <c r="H18" s="3">
        <v>20149971826.98651</v>
      </c>
      <c r="I18" s="3">
        <v>20801453326.195606</v>
      </c>
      <c r="J18" s="3">
        <v>23027959697.235115</v>
      </c>
      <c r="K18" s="69">
        <f>J18/K17*100</f>
        <v>13.50062421473591</v>
      </c>
    </row>
    <row r="19" spans="1:12" ht="14.25">
      <c r="A19" s="19" t="s">
        <v>7</v>
      </c>
      <c r="B19" s="3">
        <v>106828442077.80042</v>
      </c>
      <c r="C19" s="3">
        <v>109091211788.59445</v>
      </c>
      <c r="D19" s="3">
        <v>112671196394.66193</v>
      </c>
      <c r="E19" s="3">
        <v>116818706885.30553</v>
      </c>
      <c r="F19" s="3">
        <v>119479249419.93062</v>
      </c>
      <c r="G19" s="3">
        <v>143441277774.40216</v>
      </c>
      <c r="H19" s="3">
        <v>148044814681.8792</v>
      </c>
      <c r="I19" s="3">
        <v>146342897904.75122</v>
      </c>
      <c r="J19" s="3">
        <v>147541632722.79636</v>
      </c>
      <c r="K19" s="70">
        <f>J19/J17*100</f>
        <v>70.58704202766151</v>
      </c>
      <c r="L19" s="58"/>
    </row>
    <row r="20" spans="1:10" ht="12.75">
      <c r="A20" s="18" t="s">
        <v>2</v>
      </c>
      <c r="B20" s="2">
        <v>60251279453.10965</v>
      </c>
      <c r="C20" s="2">
        <v>65638853204.41266</v>
      </c>
      <c r="D20" s="2">
        <v>66445154157.753235</v>
      </c>
      <c r="E20" s="2">
        <v>68768746145.37305</v>
      </c>
      <c r="F20" s="2">
        <v>72166601083.87491</v>
      </c>
      <c r="G20" s="2">
        <v>89561726993.46613</v>
      </c>
      <c r="H20" s="2">
        <v>89796440043.18393</v>
      </c>
      <c r="I20" s="2">
        <v>88113506982.57214</v>
      </c>
      <c r="J20" s="2">
        <v>87909378904.54959</v>
      </c>
    </row>
    <row r="21" spans="1:11" ht="12.75">
      <c r="A21" s="18" t="s">
        <v>3</v>
      </c>
      <c r="B21" s="2">
        <v>28585940911.33347</v>
      </c>
      <c r="C21" s="2">
        <v>24757376402.63109</v>
      </c>
      <c r="D21" s="2">
        <v>23742228983.85945</v>
      </c>
      <c r="E21" s="2">
        <v>23909770162.370857</v>
      </c>
      <c r="F21" s="2">
        <v>24590417640.487022</v>
      </c>
      <c r="G21" s="2">
        <v>26601016090.240814</v>
      </c>
      <c r="H21" s="2">
        <v>27818230350.419647</v>
      </c>
      <c r="I21" s="2">
        <v>27613934984.495758</v>
      </c>
      <c r="J21" s="2">
        <v>28446878847.19242</v>
      </c>
      <c r="K21" s="69"/>
    </row>
    <row r="22" spans="1:10" ht="12.75">
      <c r="A22" s="18" t="s">
        <v>4</v>
      </c>
      <c r="B22" s="2">
        <v>8627496681.258223</v>
      </c>
      <c r="C22" s="2">
        <v>9559350471.258812</v>
      </c>
      <c r="D22" s="2">
        <v>12020289848.750301</v>
      </c>
      <c r="E22" s="2">
        <v>13061952112.51189</v>
      </c>
      <c r="F22" s="2">
        <v>13138685012.319952</v>
      </c>
      <c r="G22" s="2">
        <v>16894621597.20676</v>
      </c>
      <c r="H22" s="2">
        <v>18377388076.08483</v>
      </c>
      <c r="I22" s="2">
        <v>18480300331.55303</v>
      </c>
      <c r="J22" s="2">
        <v>18733021944.70077</v>
      </c>
    </row>
    <row r="23" spans="1:10" ht="12.75">
      <c r="A23" s="18" t="s">
        <v>5</v>
      </c>
      <c r="B23" s="2">
        <v>9363725032.099075</v>
      </c>
      <c r="C23" s="2">
        <v>9135631710.291904</v>
      </c>
      <c r="D23" s="2">
        <v>10463523404.298935</v>
      </c>
      <c r="E23" s="2">
        <v>11078238465.04974</v>
      </c>
      <c r="F23" s="2">
        <v>9583545683.248734</v>
      </c>
      <c r="G23" s="2">
        <v>10383913093.488472</v>
      </c>
      <c r="H23" s="2">
        <v>12052756212.190784</v>
      </c>
      <c r="I23" s="2">
        <v>12135155606.130283</v>
      </c>
      <c r="J23" s="2">
        <v>12452353026.35358</v>
      </c>
    </row>
    <row r="24" spans="1:10" ht="14.25">
      <c r="A24" s="19" t="s">
        <v>16</v>
      </c>
      <c r="B24" s="3">
        <v>1200000000</v>
      </c>
      <c r="C24" s="3">
        <v>3503369500</v>
      </c>
      <c r="D24" s="3">
        <v>11832206484</v>
      </c>
      <c r="E24" s="3">
        <v>20941975807.399513</v>
      </c>
      <c r="F24" s="3">
        <v>29804414655.543655</v>
      </c>
      <c r="G24" s="3">
        <v>31450281187.976025</v>
      </c>
      <c r="H24" s="3">
        <v>34609648151.03856</v>
      </c>
      <c r="I24" s="3">
        <v>36004632598.95516</v>
      </c>
      <c r="J24" s="3">
        <v>38451254019.42982</v>
      </c>
    </row>
    <row r="25" spans="2:7" s="15" customFormat="1" ht="12.75">
      <c r="B25" s="21"/>
      <c r="C25" s="21"/>
      <c r="D25" s="21"/>
      <c r="E25" s="21"/>
      <c r="F25" s="21"/>
      <c r="G25" s="21"/>
    </row>
    <row r="26" spans="2:7" s="15" customFormat="1" ht="12.75">
      <c r="B26" s="21"/>
      <c r="C26" s="21"/>
      <c r="D26" s="21"/>
      <c r="E26" s="21"/>
      <c r="F26" s="21"/>
      <c r="G26" s="21"/>
    </row>
    <row r="27" spans="2:7" s="15" customFormat="1" ht="12.75">
      <c r="B27" s="21"/>
      <c r="C27" s="21"/>
      <c r="D27" s="21"/>
      <c r="E27" s="21"/>
      <c r="F27" s="21"/>
      <c r="G27" s="21"/>
    </row>
    <row r="28" spans="1:10" s="15" customFormat="1" ht="12.75">
      <c r="A28" s="64"/>
      <c r="B28" s="21"/>
      <c r="C28" s="21"/>
      <c r="D28" s="21"/>
      <c r="E28" s="21"/>
      <c r="F28" s="21"/>
      <c r="G28" s="21"/>
      <c r="H28" s="9"/>
      <c r="J28" s="9"/>
    </row>
    <row r="29" spans="1:7" s="15" customFormat="1" ht="12.75">
      <c r="A29" s="64"/>
      <c r="B29" s="21"/>
      <c r="C29" s="21"/>
      <c r="D29" s="21"/>
      <c r="E29" s="21"/>
      <c r="F29" s="21"/>
      <c r="G29" s="21"/>
    </row>
    <row r="30" spans="1:7" s="15" customFormat="1" ht="12.75">
      <c r="A30" s="65"/>
      <c r="B30" s="21"/>
      <c r="C30" s="21"/>
      <c r="D30" s="21"/>
      <c r="E30" s="21"/>
      <c r="F30" s="21"/>
      <c r="G30" s="21"/>
    </row>
    <row r="31" spans="1:7" s="15" customFormat="1" ht="12.75">
      <c r="A31" s="65"/>
      <c r="B31" s="21"/>
      <c r="C31" s="21"/>
      <c r="D31" s="21"/>
      <c r="E31" s="21"/>
      <c r="F31" s="21"/>
      <c r="G31" s="21"/>
    </row>
    <row r="32" spans="1:7" s="15" customFormat="1" ht="12.75">
      <c r="A32" s="65"/>
      <c r="B32" s="21"/>
      <c r="C32" s="21"/>
      <c r="D32" s="21"/>
      <c r="E32" s="21"/>
      <c r="F32" s="21"/>
      <c r="G32" s="21"/>
    </row>
    <row r="33" spans="1:7" s="15" customFormat="1" ht="12.75">
      <c r="A33" s="65"/>
      <c r="B33" s="21"/>
      <c r="C33" s="21"/>
      <c r="D33" s="21"/>
      <c r="E33" s="21"/>
      <c r="F33" s="21"/>
      <c r="G33" s="21"/>
    </row>
    <row r="34" spans="1:7" s="15" customFormat="1" ht="12.75">
      <c r="A34" s="65"/>
      <c r="B34" s="21"/>
      <c r="C34" s="21"/>
      <c r="D34" s="21"/>
      <c r="E34" s="21"/>
      <c r="F34" s="21"/>
      <c r="G34" s="21"/>
    </row>
    <row r="35" spans="1:7" s="15" customFormat="1" ht="13.5">
      <c r="A35" s="65"/>
      <c r="B35" s="22"/>
      <c r="C35" s="22"/>
      <c r="D35" s="22"/>
      <c r="E35" s="22"/>
      <c r="F35" s="22"/>
      <c r="G35" s="22"/>
    </row>
    <row r="36" spans="1:7" s="15" customFormat="1" ht="13.5">
      <c r="A36" s="65"/>
      <c r="B36" s="22"/>
      <c r="C36" s="22"/>
      <c r="D36" s="22"/>
      <c r="E36" s="22"/>
      <c r="F36" s="22"/>
      <c r="G36" s="22"/>
    </row>
    <row r="37" spans="1:7" s="15" customFormat="1" ht="13.5">
      <c r="A37" s="64"/>
      <c r="B37" s="22"/>
      <c r="C37" s="22"/>
      <c r="D37" s="22"/>
      <c r="E37" s="22"/>
      <c r="F37" s="22"/>
      <c r="G37" s="22"/>
    </row>
    <row r="38" spans="1:7" s="15" customFormat="1" ht="12.75">
      <c r="A38" s="65"/>
      <c r="B38" s="21"/>
      <c r="C38" s="21"/>
      <c r="D38" s="21"/>
      <c r="E38" s="21"/>
      <c r="F38" s="21"/>
      <c r="G38" s="21"/>
    </row>
    <row r="39" spans="1:7" s="15" customFormat="1" ht="12.75">
      <c r="A39" s="65"/>
      <c r="B39" s="21"/>
      <c r="C39" s="21"/>
      <c r="D39" s="21"/>
      <c r="E39" s="21"/>
      <c r="F39" s="21"/>
      <c r="G39" s="21"/>
    </row>
    <row r="40" spans="1:7" s="15" customFormat="1" ht="12.75">
      <c r="A40" s="65"/>
      <c r="B40" s="21"/>
      <c r="C40" s="21"/>
      <c r="D40" s="21"/>
      <c r="E40" s="21"/>
      <c r="F40" s="21"/>
      <c r="G40" s="21"/>
    </row>
    <row r="41" spans="1:7" s="15" customFormat="1" ht="12.75">
      <c r="A41" s="65"/>
      <c r="B41" s="21"/>
      <c r="C41" s="21"/>
      <c r="D41" s="21"/>
      <c r="E41" s="21"/>
      <c r="F41" s="21"/>
      <c r="G41" s="21"/>
    </row>
    <row r="42" spans="1:7" s="15" customFormat="1" ht="13.5">
      <c r="A42" s="64"/>
      <c r="B42" s="22"/>
      <c r="C42" s="22"/>
      <c r="D42" s="22"/>
      <c r="E42" s="22"/>
      <c r="F42" s="22"/>
      <c r="G42" s="22"/>
    </row>
    <row r="43" s="15" customFormat="1" ht="12.75">
      <c r="A43" s="64"/>
    </row>
    <row r="44" s="15" customFormat="1" ht="12.75">
      <c r="A44" s="65"/>
    </row>
    <row r="45" s="15" customFormat="1" ht="12.75">
      <c r="A45" s="65"/>
    </row>
    <row r="46" s="15" customFormat="1" ht="12.75">
      <c r="A46" s="65"/>
    </row>
    <row r="47" s="15" customFormat="1" ht="12.75">
      <c r="A47" s="65"/>
    </row>
    <row r="48" s="15" customFormat="1" ht="12.75">
      <c r="A48" s="65"/>
    </row>
    <row r="49" s="15" customFormat="1" ht="12.75">
      <c r="A49" s="65"/>
    </row>
    <row r="50" s="15" customFormat="1" ht="12.75">
      <c r="A50" s="65"/>
    </row>
    <row r="51" s="15" customFormat="1" ht="12.75">
      <c r="A51" s="65"/>
    </row>
    <row r="52" s="15" customFormat="1" ht="12.75">
      <c r="A52" s="65"/>
    </row>
    <row r="53" ht="12.75">
      <c r="A53" s="65"/>
    </row>
    <row r="54" ht="12.75">
      <c r="A54" s="64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4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23"/>
    </sheetView>
  </sheetViews>
  <sheetFormatPr defaultColWidth="9.140625" defaultRowHeight="12.75"/>
  <cols>
    <col min="1" max="1" width="40.28125" style="0" customWidth="1"/>
    <col min="2" max="6" width="11.140625" style="0" customWidth="1"/>
    <col min="7" max="7" width="13.28125" style="0" customWidth="1"/>
    <col min="10" max="10" width="13.57421875" style="0" customWidth="1"/>
  </cols>
  <sheetData>
    <row r="1" spans="1:10" ht="14.25" thickBot="1">
      <c r="A1" s="29" t="s">
        <v>19</v>
      </c>
      <c r="B1" s="30">
        <v>2010</v>
      </c>
      <c r="C1" s="30">
        <v>2011</v>
      </c>
      <c r="D1" s="30">
        <v>2012</v>
      </c>
      <c r="E1" s="30">
        <v>2013</v>
      </c>
      <c r="F1" s="31">
        <v>2014</v>
      </c>
      <c r="G1" s="31">
        <v>2015</v>
      </c>
      <c r="H1" s="31">
        <v>2016</v>
      </c>
      <c r="I1" s="31" t="s">
        <v>41</v>
      </c>
      <c r="J1" s="52" t="s">
        <v>53</v>
      </c>
    </row>
    <row r="2" spans="1:10" ht="15" thickBot="1" thickTop="1">
      <c r="A2" s="32" t="s">
        <v>0</v>
      </c>
      <c r="B2" s="28">
        <f>Sayfa2!B3/1000000000</f>
        <v>119.58133266210454</v>
      </c>
      <c r="C2" s="28">
        <f>Sayfa2!C3/1000000000</f>
        <v>126.76439904195158</v>
      </c>
      <c r="D2" s="28">
        <f>Sayfa2!D3/1000000000</f>
        <v>140.32478615736267</v>
      </c>
      <c r="E2" s="28">
        <f>Sayfa2!E3/1000000000</f>
        <v>156.6876588707222</v>
      </c>
      <c r="F2" s="28">
        <f>Sayfa2!F3/1000000000</f>
        <v>168.24269602520906</v>
      </c>
      <c r="G2" s="28">
        <f>Sayfa2!G3/1000000000</f>
        <v>194.32185954764776</v>
      </c>
      <c r="H2" s="28">
        <f>Sayfa2!H3/1000000000</f>
        <v>202.80443465990425</v>
      </c>
      <c r="I2" s="28">
        <f>Sayfa2!I3/1000000000</f>
        <v>203.1489838299019</v>
      </c>
      <c r="J2" s="53">
        <f>Sayfa2!J3/1000000000</f>
        <v>209.02084643946122</v>
      </c>
    </row>
    <row r="3" spans="1:10" ht="14.25" thickTop="1">
      <c r="A3" s="24" t="s">
        <v>8</v>
      </c>
      <c r="B3" s="6">
        <f>Sayfa2!B4/1000000000</f>
        <v>41.135464695447126</v>
      </c>
      <c r="C3" s="6">
        <f>Sayfa2!C4/1000000000</f>
        <v>47.83888721726631</v>
      </c>
      <c r="D3" s="6">
        <f>Sayfa2!D4/1000000000</f>
        <v>56.89170967306499</v>
      </c>
      <c r="E3" s="6">
        <f>Sayfa2!E4/1000000000</f>
        <v>72.73786331612854</v>
      </c>
      <c r="F3" s="6">
        <f>Sayfa2!F4/1000000000</f>
        <v>84.77680665511447</v>
      </c>
      <c r="G3" s="6">
        <f>Sayfa2!G4/1000000000</f>
        <v>104.96323742587576</v>
      </c>
      <c r="H3" s="6">
        <f>Sayfa2!H4/1000000000</f>
        <v>106.31440944124022</v>
      </c>
      <c r="I3" s="6">
        <f>Sayfa2!I4/1000000000</f>
        <v>106.12990911017373</v>
      </c>
      <c r="J3" s="54">
        <f>Sayfa2!J4/1000000000</f>
        <v>109.36561979402494</v>
      </c>
    </row>
    <row r="4" spans="1:10" ht="12.75">
      <c r="A4" s="25" t="s">
        <v>9</v>
      </c>
      <c r="B4" s="5">
        <f>Sayfa2!B5/1000000000</f>
        <v>28.7314748916705</v>
      </c>
      <c r="C4" s="5">
        <f>Sayfa2!C5/1000000000</f>
        <v>34.846285344413346</v>
      </c>
      <c r="D4" s="5">
        <f>Sayfa2!D5/1000000000</f>
        <v>41.69958562420532</v>
      </c>
      <c r="E4" s="5">
        <f>Sayfa2!E5/1000000000</f>
        <v>54.86904368093129</v>
      </c>
      <c r="F4" s="5">
        <f>Sayfa2!F5/1000000000</f>
        <v>66.01601743552152</v>
      </c>
      <c r="G4" s="5">
        <f>Sayfa2!G5/1000000000</f>
        <v>86.06807958619441</v>
      </c>
      <c r="H4" s="5">
        <f>Sayfa2!H5/1000000000</f>
        <v>87.65984343252583</v>
      </c>
      <c r="I4" s="5">
        <f>Sayfa2!I5/1000000000</f>
        <v>88.57038315773102</v>
      </c>
      <c r="J4" s="55">
        <f>Sayfa2!J5/1000000000</f>
        <v>91.57828953474692</v>
      </c>
    </row>
    <row r="5" spans="1:10" ht="12.75">
      <c r="A5" s="25" t="s">
        <v>11</v>
      </c>
      <c r="B5" s="5">
        <f>Sayfa2!B6/1000000000</f>
        <v>27.7314748916705</v>
      </c>
      <c r="C5" s="5">
        <f>Sayfa2!C6/1000000000</f>
        <v>31.549365344413346</v>
      </c>
      <c r="D5" s="5">
        <f>Sayfa2!D6/1000000000</f>
        <v>31.273975140205323</v>
      </c>
      <c r="E5" s="5">
        <f>Sayfa2!E6/1000000000</f>
        <v>38.77019984353178</v>
      </c>
      <c r="F5" s="5">
        <f>Sayfa2!F6/1000000000</f>
        <v>44.33419029397787</v>
      </c>
      <c r="G5" s="5">
        <f>Sayfa2!G6/1000000000</f>
        <v>63.77039392621838</v>
      </c>
      <c r="H5" s="5">
        <f>Sayfa2!H6/1000000000</f>
        <v>63.28977048248728</v>
      </c>
      <c r="I5" s="5">
        <f>Sayfa2!I6/1000000000</f>
        <v>62.73480867577587</v>
      </c>
      <c r="J5" s="55">
        <f>Sayfa2!J6/1000000000</f>
        <v>63.23325465231709</v>
      </c>
    </row>
    <row r="6" spans="1:10" ht="12.75">
      <c r="A6" s="25" t="s">
        <v>12</v>
      </c>
      <c r="B6" s="5">
        <f>Sayfa2!B7/1000000000</f>
        <v>1</v>
      </c>
      <c r="C6" s="5">
        <f>Sayfa2!C7/1000000000</f>
        <v>3.29692</v>
      </c>
      <c r="D6" s="5">
        <f>Sayfa2!D7/1000000000</f>
        <v>10.425610484</v>
      </c>
      <c r="E6" s="5">
        <f>Sayfa2!E7/1000000000</f>
        <v>16.098843837399514</v>
      </c>
      <c r="F6" s="5">
        <f>Sayfa2!F7/1000000000</f>
        <v>21.681827141543657</v>
      </c>
      <c r="G6" s="5">
        <f>Sayfa2!G7/1000000000</f>
        <v>22.29768565997603</v>
      </c>
      <c r="H6" s="5">
        <f>Sayfa2!H7/1000000000</f>
        <v>24.37007295003856</v>
      </c>
      <c r="I6" s="5">
        <f>Sayfa2!I7/1000000000</f>
        <v>25.835574481955156</v>
      </c>
      <c r="J6" s="55">
        <f>Sayfa2!J7/1000000000</f>
        <v>28.34503488242982</v>
      </c>
    </row>
    <row r="7" spans="1:10" ht="12.75">
      <c r="A7" s="25" t="s">
        <v>10</v>
      </c>
      <c r="B7" s="5">
        <f>Sayfa2!B8/1000000000</f>
        <v>12.403989803776627</v>
      </c>
      <c r="C7" s="5">
        <f>Sayfa2!C8/1000000000</f>
        <v>12.99260187285297</v>
      </c>
      <c r="D7" s="5">
        <f>Sayfa2!D8/1000000000</f>
        <v>15.192124048859666</v>
      </c>
      <c r="E7" s="5">
        <f>Sayfa2!E8/1000000000</f>
        <v>17.86881963519725</v>
      </c>
      <c r="F7" s="5">
        <f>Sayfa2!F8/1000000000</f>
        <v>18.760789219592954</v>
      </c>
      <c r="G7" s="5">
        <f>Sayfa2!G8/1000000000</f>
        <v>18.89515783968135</v>
      </c>
      <c r="H7" s="5">
        <f>Sayfa2!H8/1000000000</f>
        <v>18.654566008714387</v>
      </c>
      <c r="I7" s="5">
        <f>Sayfa2!I8/1000000000</f>
        <v>17.559525952442705</v>
      </c>
      <c r="J7" s="55">
        <f>Sayfa2!J8/1000000000</f>
        <v>17.787330259278008</v>
      </c>
    </row>
    <row r="8" spans="1:10" ht="12.75">
      <c r="A8" s="25" t="s">
        <v>11</v>
      </c>
      <c r="B8" s="5">
        <f>Sayfa2!B9/1000000000</f>
        <v>12.215912949442862</v>
      </c>
      <c r="C8" s="5">
        <f>Sayfa2!C9/1000000000</f>
        <v>12.667778330141719</v>
      </c>
      <c r="D8" s="5">
        <f>Sayfa2!D9/1000000000</f>
        <v>14.829353007785894</v>
      </c>
      <c r="E8" s="5">
        <f>Sayfa2!E9/1000000000</f>
        <v>16.002914871407146</v>
      </c>
      <c r="F8" s="5">
        <f>Sayfa2!F9/1000000000</f>
        <v>15.080769203944204</v>
      </c>
      <c r="G8" s="5">
        <f>Sayfa2!G9/1000000000</f>
        <v>14.845633485773057</v>
      </c>
      <c r="H8" s="5">
        <f>Sayfa2!H9/1000000000</f>
        <v>13.456089548318367</v>
      </c>
      <c r="I8" s="5">
        <f>Sayfa2!I9/1000000000</f>
        <v>12.49711870401787</v>
      </c>
      <c r="J8" s="55">
        <f>Sayfa2!J9/1000000000</f>
        <v>12.747422132611042</v>
      </c>
    </row>
    <row r="9" spans="1:10" ht="12.75">
      <c r="A9" s="25" t="s">
        <v>13</v>
      </c>
      <c r="B9" s="5">
        <f>Sayfa2!B10/1000000000</f>
        <v>0.18807685433376467</v>
      </c>
      <c r="C9" s="5">
        <f>Sayfa2!C10/1000000000</f>
        <v>0.3248235427112529</v>
      </c>
      <c r="D9" s="5">
        <f>Sayfa2!D10/1000000000</f>
        <v>0.36277104107377267</v>
      </c>
      <c r="E9" s="5">
        <f>Sayfa2!E10/1000000000</f>
        <v>0.370539763790107</v>
      </c>
      <c r="F9" s="5">
        <f>Sayfa2!F10/1000000000</f>
        <v>0.5593994466487491</v>
      </c>
      <c r="G9" s="5">
        <f>Sayfa2!G10/1000000000</f>
        <v>0.6428113709082952</v>
      </c>
      <c r="H9" s="5">
        <f>Sayfa2!H10/1000000000</f>
        <v>0.6496309773960187</v>
      </c>
      <c r="I9" s="5">
        <f>Sayfa2!I10/1000000000</f>
        <v>0.5825832654248333</v>
      </c>
      <c r="J9" s="55">
        <f>Sayfa2!J10/1000000000</f>
        <v>0.6246591436669633</v>
      </c>
    </row>
    <row r="10" spans="1:10" ht="12.75">
      <c r="A10" s="25" t="s">
        <v>12</v>
      </c>
      <c r="B10" s="5">
        <f>Sayfa2!B11/1000000000</f>
        <v>0</v>
      </c>
      <c r="C10" s="5">
        <f>Sayfa2!C11/1000000000</f>
        <v>0</v>
      </c>
      <c r="D10" s="5">
        <f>Sayfa2!D11/1000000000</f>
        <v>0</v>
      </c>
      <c r="E10" s="5">
        <f>Sayfa2!E11/1000000000</f>
        <v>1.495365</v>
      </c>
      <c r="F10" s="5">
        <f>Sayfa2!F11/1000000000</f>
        <v>3.120620569</v>
      </c>
      <c r="G10" s="5">
        <f>Sayfa2!G11/1000000000</f>
        <v>3.406712983</v>
      </c>
      <c r="H10" s="5">
        <f>Sayfa2!H11/1000000000</f>
        <v>4.548845483</v>
      </c>
      <c r="I10" s="5">
        <f>Sayfa2!I11/1000000000</f>
        <v>4.479823983</v>
      </c>
      <c r="J10" s="55">
        <f>Sayfa2!J11/1000000000</f>
        <v>4.415248983</v>
      </c>
    </row>
    <row r="11" spans="1:10" ht="13.5">
      <c r="A11" s="24" t="s">
        <v>14</v>
      </c>
      <c r="B11" s="6">
        <f>Sayfa2!B12/1000000000</f>
        <v>78.4458679666574</v>
      </c>
      <c r="C11" s="6">
        <f>Sayfa2!C12/1000000000</f>
        <v>78.92551182468527</v>
      </c>
      <c r="D11" s="6">
        <f>Sayfa2!D12/1000000000</f>
        <v>83.43307648429767</v>
      </c>
      <c r="E11" s="6">
        <f>Sayfa2!E12/1000000000</f>
        <v>83.94979555459366</v>
      </c>
      <c r="F11" s="6">
        <f>Sayfa2!F12/1000000000</f>
        <v>83.46588937009457</v>
      </c>
      <c r="G11" s="6">
        <f>Sayfa2!G12/1000000000</f>
        <v>89.358622121772</v>
      </c>
      <c r="H11" s="6">
        <f>Sayfa2!H12/1000000000</f>
        <v>96.490025218664</v>
      </c>
      <c r="I11" s="6">
        <f>Sayfa2!I12/1000000000</f>
        <v>97.01907471972818</v>
      </c>
      <c r="J11" s="54">
        <f>Sayfa2!J12/1000000000</f>
        <v>99.65522664543627</v>
      </c>
    </row>
    <row r="12" spans="1:10" ht="12.75">
      <c r="A12" s="25" t="s">
        <v>11</v>
      </c>
      <c r="B12" s="5">
        <f>Sayfa2!B13/1000000000</f>
        <v>71.38257786864546</v>
      </c>
      <c r="C12" s="5">
        <f>Sayfa2!C13/1000000000</f>
        <v>72.40426295268804</v>
      </c>
      <c r="D12" s="5">
        <f>Sayfa2!D13/1000000000</f>
        <v>74.68336885116165</v>
      </c>
      <c r="E12" s="5">
        <f>Sayfa2!E13/1000000000</f>
        <v>72.9087355574927</v>
      </c>
      <c r="F12" s="5">
        <f>Sayfa2!F13/1000000000</f>
        <v>71.43619502404786</v>
      </c>
      <c r="G12" s="5">
        <f>Sayfa2!G13/1000000000</f>
        <v>75.78538166768794</v>
      </c>
      <c r="H12" s="5">
        <f>Sayfa2!H13/1000000000</f>
        <v>81.29113573115586</v>
      </c>
      <c r="I12" s="5">
        <f>Sayfa2!I13/1000000000</f>
        <v>82.1194982904572</v>
      </c>
      <c r="J12" s="55">
        <f>Sayfa2!J13/1000000000</f>
        <v>84.43729086100073</v>
      </c>
    </row>
    <row r="13" spans="1:10" ht="12.75">
      <c r="A13" s="25" t="s">
        <v>13</v>
      </c>
      <c r="B13" s="5">
        <f>Sayfa2!B14/1000000000</f>
        <v>6.253526757280604</v>
      </c>
      <c r="C13" s="5">
        <f>Sayfa2!C14/1000000000</f>
        <v>6.015734737895278</v>
      </c>
      <c r="D13" s="5">
        <f>Sayfa2!D14/1000000000</f>
        <v>6.937626219738206</v>
      </c>
      <c r="E13" s="5">
        <f>Sayfa2!E14/1000000000</f>
        <v>7.368015529370716</v>
      </c>
      <c r="F13" s="5">
        <f>Sayfa2!F14/1000000000</f>
        <v>6.714276796833183</v>
      </c>
      <c r="G13" s="5">
        <f>Sayfa2!G14/1000000000</f>
        <v>7.420312548980704</v>
      </c>
      <c r="H13" s="5">
        <f>Sayfa2!H14/1000000000</f>
        <v>9.089033541822953</v>
      </c>
      <c r="I13" s="5">
        <f>Sayfa2!I14/1000000000</f>
        <v>8.823040560217152</v>
      </c>
      <c r="J13" s="55">
        <f>Sayfa2!J14/1000000000</f>
        <v>9.1444710473254</v>
      </c>
    </row>
    <row r="14" spans="1:10" ht="12.75">
      <c r="A14" s="25" t="s">
        <v>15</v>
      </c>
      <c r="B14" s="5">
        <f>Sayfa2!B15/1000000000</f>
        <v>0.6097633407313447</v>
      </c>
      <c r="C14" s="5">
        <f>Sayfa2!C15/1000000000</f>
        <v>0.2990646341019399</v>
      </c>
      <c r="D14" s="5">
        <f>Sayfa2!D15/1000000000</f>
        <v>0.40548541339781163</v>
      </c>
      <c r="E14" s="5">
        <f>Sayfa2!E15/1000000000</f>
        <v>0.3252774977302394</v>
      </c>
      <c r="F14" s="5">
        <f>Sayfa2!F15/1000000000</f>
        <v>0.3134506042135265</v>
      </c>
      <c r="G14" s="5">
        <f>Sayfa2!G15/1000000000</f>
        <v>0.4070453601033609</v>
      </c>
      <c r="H14" s="5">
        <f>Sayfa2!H15/1000000000</f>
        <v>0.41912622768518687</v>
      </c>
      <c r="I14" s="5">
        <f>Sayfa2!I15/1000000000</f>
        <v>0.387301735053834</v>
      </c>
      <c r="J14" s="55">
        <f>Sayfa2!J15/1000000000</f>
        <v>0.38249458311014795</v>
      </c>
    </row>
    <row r="15" spans="1:10" ht="13.5" thickBot="1">
      <c r="A15" s="26" t="s">
        <v>12</v>
      </c>
      <c r="B15" s="5">
        <f>Sayfa2!B16/1000000000</f>
        <v>0.2</v>
      </c>
      <c r="C15" s="5">
        <f>Sayfa2!C16/1000000000</f>
        <v>0.2064495</v>
      </c>
      <c r="D15" s="5">
        <f>Sayfa2!D16/1000000000</f>
        <v>1.406596</v>
      </c>
      <c r="E15" s="5">
        <f>Sayfa2!E16/1000000000</f>
        <v>3.34776697</v>
      </c>
      <c r="F15" s="5">
        <f>Sayfa2!F16/1000000000</f>
        <v>5.001966945</v>
      </c>
      <c r="G15" s="5">
        <f>Sayfa2!G16/1000000000</f>
        <v>5.745882545</v>
      </c>
      <c r="H15" s="5">
        <f>Sayfa2!H16/1000000000</f>
        <v>5.690729718</v>
      </c>
      <c r="I15" s="5">
        <f>Sayfa2!I16/1000000000</f>
        <v>5.689234134</v>
      </c>
      <c r="J15" s="55">
        <f>Sayfa2!J16/1000000000</f>
        <v>5.690970154</v>
      </c>
    </row>
    <row r="16" spans="1:10" ht="15" thickBot="1" thickTop="1">
      <c r="A16" s="27" t="s">
        <v>1</v>
      </c>
      <c r="B16" s="28">
        <f>Sayfa2!B17/1000000000</f>
        <v>119.58133266210454</v>
      </c>
      <c r="C16" s="28">
        <f>Sayfa2!C17/1000000000</f>
        <v>126.76439904195158</v>
      </c>
      <c r="D16" s="28">
        <f>Sayfa2!D17/1000000000</f>
        <v>140.32478615736272</v>
      </c>
      <c r="E16" s="28">
        <f>Sayfa2!E17/1000000000</f>
        <v>156.68765887072223</v>
      </c>
      <c r="F16" s="28">
        <f>Sayfa2!F17/1000000000</f>
        <v>168.2426960252091</v>
      </c>
      <c r="G16" s="28">
        <f>Sayfa2!G17/1000000000</f>
        <v>194.32185954764788</v>
      </c>
      <c r="H16" s="28">
        <f>Sayfa2!H17/1000000000</f>
        <v>202.8044346599043</v>
      </c>
      <c r="I16" s="28">
        <f>Sayfa2!I17/1000000000</f>
        <v>203.14898382990202</v>
      </c>
      <c r="J16" s="53">
        <f>Sayfa2!J17/1000000000</f>
        <v>209.02084643946128</v>
      </c>
    </row>
    <row r="17" spans="1:10" ht="14.25" thickTop="1">
      <c r="A17" s="24" t="s">
        <v>6</v>
      </c>
      <c r="B17" s="7">
        <f>Sayfa2!B18/1000000000</f>
        <v>11.552890584304127</v>
      </c>
      <c r="C17" s="7">
        <f>Sayfa2!C18/1000000000</f>
        <v>14.169817753357128</v>
      </c>
      <c r="D17" s="7">
        <f>Sayfa2!D18/1000000000</f>
        <v>15.821383278700806</v>
      </c>
      <c r="E17" s="7">
        <f>Sayfa2!E18/1000000000</f>
        <v>18.926976178017195</v>
      </c>
      <c r="F17" s="7">
        <f>Sayfa2!F18/1000000000</f>
        <v>18.959031949734857</v>
      </c>
      <c r="G17" s="7">
        <f>Sayfa2!G18/1000000000</f>
        <v>19.430300585269713</v>
      </c>
      <c r="H17" s="7">
        <f>Sayfa2!H18/1000000000</f>
        <v>20.149971826986512</v>
      </c>
      <c r="I17" s="7">
        <f>Sayfa2!I18/1000000000</f>
        <v>20.801453326195606</v>
      </c>
      <c r="J17" s="56">
        <f>Sayfa2!J18/1000000000</f>
        <v>23.027959697235115</v>
      </c>
    </row>
    <row r="18" spans="1:10" ht="13.5">
      <c r="A18" s="24" t="s">
        <v>7</v>
      </c>
      <c r="B18" s="7">
        <f>Sayfa2!B19/1000000000</f>
        <v>106.82844207780042</v>
      </c>
      <c r="C18" s="7">
        <f>Sayfa2!C19/1000000000</f>
        <v>109.09121178859445</v>
      </c>
      <c r="D18" s="7">
        <f>Sayfa2!D19/1000000000</f>
        <v>112.67119639466192</v>
      </c>
      <c r="E18" s="7">
        <f>Sayfa2!E19/1000000000</f>
        <v>116.81870688530553</v>
      </c>
      <c r="F18" s="7">
        <f>Sayfa2!F19/1000000000</f>
        <v>119.47924941993062</v>
      </c>
      <c r="G18" s="7">
        <f>Sayfa2!G19/1000000000</f>
        <v>143.44127777440215</v>
      </c>
      <c r="H18" s="7">
        <f>Sayfa2!H19/1000000000</f>
        <v>148.04481468187922</v>
      </c>
      <c r="I18" s="7">
        <f>Sayfa2!I19/1000000000</f>
        <v>146.34289790475123</v>
      </c>
      <c r="J18" s="56">
        <f>Sayfa2!J19/1000000000</f>
        <v>147.54163272279635</v>
      </c>
    </row>
    <row r="19" spans="1:10" ht="12.75">
      <c r="A19" s="25" t="s">
        <v>2</v>
      </c>
      <c r="B19" s="5">
        <f>Sayfa2!B20/1000000000</f>
        <v>60.25127945310965</v>
      </c>
      <c r="C19" s="5">
        <f>Sayfa2!C20/1000000000</f>
        <v>65.63885320441265</v>
      </c>
      <c r="D19" s="5">
        <f>Sayfa2!D20/1000000000</f>
        <v>66.44515415775324</v>
      </c>
      <c r="E19" s="5">
        <f>Sayfa2!E20/1000000000</f>
        <v>68.76874614537304</v>
      </c>
      <c r="F19" s="5">
        <f>Sayfa2!F20/1000000000</f>
        <v>72.16660108387491</v>
      </c>
      <c r="G19" s="5">
        <f>Sayfa2!G20/1000000000</f>
        <v>89.56172699346612</v>
      </c>
      <c r="H19" s="5">
        <f>Sayfa2!H20/1000000000</f>
        <v>89.79644004318394</v>
      </c>
      <c r="I19" s="5">
        <f>Sayfa2!I20/1000000000</f>
        <v>88.11350698257215</v>
      </c>
      <c r="J19" s="55">
        <f>Sayfa2!J20/1000000000</f>
        <v>87.9093789045496</v>
      </c>
    </row>
    <row r="20" spans="1:10" ht="12.75">
      <c r="A20" s="25" t="s">
        <v>3</v>
      </c>
      <c r="B20" s="5">
        <f>Sayfa2!B21/1000000000</f>
        <v>28.58594091133347</v>
      </c>
      <c r="C20" s="5">
        <f>Sayfa2!C21/1000000000</f>
        <v>24.75737640263109</v>
      </c>
      <c r="D20" s="5">
        <f>Sayfa2!D21/1000000000</f>
        <v>23.74222898385945</v>
      </c>
      <c r="E20" s="5">
        <f>Sayfa2!E21/1000000000</f>
        <v>23.909770162370858</v>
      </c>
      <c r="F20" s="5">
        <f>Sayfa2!F21/1000000000</f>
        <v>24.590417640487022</v>
      </c>
      <c r="G20" s="5">
        <f>Sayfa2!G21/1000000000</f>
        <v>26.601016090240815</v>
      </c>
      <c r="H20" s="5">
        <f>Sayfa2!H21/1000000000</f>
        <v>27.818230350419647</v>
      </c>
      <c r="I20" s="5">
        <f>Sayfa2!I21/1000000000</f>
        <v>27.613934984495756</v>
      </c>
      <c r="J20" s="55">
        <f>Sayfa2!J21/1000000000</f>
        <v>28.44687884719242</v>
      </c>
    </row>
    <row r="21" spans="1:10" ht="12.75">
      <c r="A21" s="25" t="s">
        <v>4</v>
      </c>
      <c r="B21" s="5">
        <f>Sayfa2!B22/1000000000</f>
        <v>8.627496681258222</v>
      </c>
      <c r="C21" s="5">
        <f>Sayfa2!C22/1000000000</f>
        <v>9.559350471258812</v>
      </c>
      <c r="D21" s="5">
        <f>Sayfa2!D22/1000000000</f>
        <v>12.020289848750302</v>
      </c>
      <c r="E21" s="5">
        <f>Sayfa2!E22/1000000000</f>
        <v>13.061952112511891</v>
      </c>
      <c r="F21" s="5">
        <f>Sayfa2!F22/1000000000</f>
        <v>13.138685012319952</v>
      </c>
      <c r="G21" s="5">
        <f>Sayfa2!G22/1000000000</f>
        <v>16.89462159720676</v>
      </c>
      <c r="H21" s="5">
        <f>Sayfa2!H22/1000000000</f>
        <v>18.37738807608483</v>
      </c>
      <c r="I21" s="5">
        <f>Sayfa2!I22/1000000000</f>
        <v>18.48030033155303</v>
      </c>
      <c r="J21" s="55">
        <f>Sayfa2!J22/1000000000</f>
        <v>18.73302194470077</v>
      </c>
    </row>
    <row r="22" spans="1:10" ht="12.75">
      <c r="A22" s="25" t="s">
        <v>5</v>
      </c>
      <c r="B22" s="5">
        <f>Sayfa2!B23/1000000000</f>
        <v>9.363725032099076</v>
      </c>
      <c r="C22" s="5">
        <f>Sayfa2!C23/1000000000</f>
        <v>9.135631710291904</v>
      </c>
      <c r="D22" s="5">
        <f>Sayfa2!D23/1000000000</f>
        <v>10.463523404298934</v>
      </c>
      <c r="E22" s="5">
        <f>Sayfa2!E23/1000000000</f>
        <v>11.07823846504974</v>
      </c>
      <c r="F22" s="5">
        <f>Sayfa2!F23/1000000000</f>
        <v>9.583545683248733</v>
      </c>
      <c r="G22" s="5">
        <f>Sayfa2!G23/1000000000</f>
        <v>10.383913093488472</v>
      </c>
      <c r="H22" s="5">
        <f>Sayfa2!H23/1000000000</f>
        <v>12.052756212190785</v>
      </c>
      <c r="I22" s="5">
        <f>Sayfa2!I23/1000000000</f>
        <v>12.135155606130283</v>
      </c>
      <c r="J22" s="55">
        <f>Sayfa2!J23/1000000000</f>
        <v>12.452353026353581</v>
      </c>
    </row>
    <row r="23" spans="1:10" ht="14.25" thickBot="1">
      <c r="A23" s="33" t="s">
        <v>16</v>
      </c>
      <c r="B23" s="34">
        <f>Sayfa2!B24/1000000000</f>
        <v>1.2</v>
      </c>
      <c r="C23" s="34">
        <f>Sayfa2!C24/1000000000</f>
        <v>3.5033695</v>
      </c>
      <c r="D23" s="34">
        <f>Sayfa2!D24/1000000000</f>
        <v>11.832206484</v>
      </c>
      <c r="E23" s="34">
        <f>Sayfa2!E24/1000000000</f>
        <v>20.941975807399512</v>
      </c>
      <c r="F23" s="34">
        <f>Sayfa2!F24/1000000000</f>
        <v>29.804414655543656</v>
      </c>
      <c r="G23" s="34">
        <f>Sayfa2!G24/1000000000</f>
        <v>31.450281187976024</v>
      </c>
      <c r="H23" s="34">
        <f>Sayfa2!H24/1000000000</f>
        <v>34.609648151038556</v>
      </c>
      <c r="I23" s="34">
        <f>Sayfa2!I24/1000000000</f>
        <v>36.00463259895516</v>
      </c>
      <c r="J23" s="57">
        <f>Sayfa2!J24/1000000000</f>
        <v>38.45125401942982</v>
      </c>
    </row>
    <row r="24" ht="12.75" thickTop="1"/>
    <row r="26" ht="12">
      <c r="B26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4.57421875" style="0" customWidth="1"/>
    <col min="2" max="2" width="15.57421875" style="0" customWidth="1"/>
    <col min="3" max="4" width="17.8515625" style="0" customWidth="1"/>
    <col min="5" max="5" width="15.140625" style="0" customWidth="1"/>
    <col min="6" max="6" width="18.00390625" style="0" customWidth="1"/>
  </cols>
  <sheetData>
    <row r="1" ht="12.75">
      <c r="A1" s="35" t="s">
        <v>30</v>
      </c>
    </row>
    <row r="3" spans="2:8" ht="12.75" thickBot="1">
      <c r="B3" s="60"/>
      <c r="C3" s="60"/>
      <c r="D3" s="60"/>
      <c r="E3" s="60"/>
      <c r="F3" s="23"/>
      <c r="G3" s="23"/>
      <c r="H3" s="23"/>
    </row>
    <row r="4" spans="1:8" ht="15" thickBot="1">
      <c r="A4" s="37" t="s">
        <v>24</v>
      </c>
      <c r="B4" s="66">
        <v>2015</v>
      </c>
      <c r="C4" s="66" t="s">
        <v>42</v>
      </c>
      <c r="D4" s="66" t="s">
        <v>41</v>
      </c>
      <c r="E4" s="66" t="s">
        <v>52</v>
      </c>
      <c r="F4" s="23"/>
      <c r="G4" s="23"/>
      <c r="H4" s="23"/>
    </row>
    <row r="5" spans="1:9" ht="12">
      <c r="A5" s="18" t="s">
        <v>21</v>
      </c>
      <c r="B5" s="59">
        <v>115875842101.419</v>
      </c>
      <c r="C5" s="59">
        <v>124341269206.419</v>
      </c>
      <c r="D5" s="59">
        <v>123610534220.419</v>
      </c>
      <c r="E5" s="59">
        <v>125983857860.419</v>
      </c>
      <c r="F5" s="23"/>
      <c r="G5" s="23"/>
      <c r="H5" s="71"/>
      <c r="I5" s="36"/>
    </row>
    <row r="6" spans="1:8" ht="12">
      <c r="A6" s="18" t="s">
        <v>22</v>
      </c>
      <c r="B6" s="59">
        <v>64519636012.29743</v>
      </c>
      <c r="C6" s="59">
        <v>66095705622.94731</v>
      </c>
      <c r="D6" s="59">
        <v>67077886109.28493</v>
      </c>
      <c r="E6" s="59">
        <v>70585164482.4954</v>
      </c>
      <c r="F6" s="71">
        <f>E6/E12*100</f>
        <v>33.769437682828915</v>
      </c>
      <c r="G6" s="23"/>
      <c r="H6" s="23"/>
    </row>
    <row r="7" spans="1:8" ht="12">
      <c r="A7" s="18" t="s">
        <v>25</v>
      </c>
      <c r="B7" s="59">
        <v>946720202.8562777</v>
      </c>
      <c r="C7" s="59">
        <v>932809813.5760298</v>
      </c>
      <c r="D7" s="59">
        <v>940400104.376192</v>
      </c>
      <c r="E7" s="59">
        <v>953703090.5268542</v>
      </c>
      <c r="F7" s="2">
        <f>E7+E8+E9+E11</f>
        <v>3767216895.6370196</v>
      </c>
      <c r="G7" s="71"/>
      <c r="H7" s="23"/>
    </row>
    <row r="8" spans="1:8" ht="12">
      <c r="A8" s="18" t="s">
        <v>26</v>
      </c>
      <c r="B8" s="59">
        <v>25437858.1974</v>
      </c>
      <c r="C8" s="59">
        <v>25394572.4396</v>
      </c>
      <c r="D8" s="59">
        <v>25187791.347000003</v>
      </c>
      <c r="E8" s="59">
        <v>20507683.838600002</v>
      </c>
      <c r="F8" s="23">
        <f>F7/E12*100</f>
        <v>1.8023163525596564</v>
      </c>
      <c r="G8" s="23"/>
      <c r="H8" s="23"/>
    </row>
    <row r="9" spans="1:8" ht="12">
      <c r="A9" s="18" t="s">
        <v>27</v>
      </c>
      <c r="B9" s="59">
        <v>2684779202.7394986</v>
      </c>
      <c r="C9" s="59">
        <v>2569702884.0920806</v>
      </c>
      <c r="D9" s="59">
        <v>2584401993.700504</v>
      </c>
      <c r="E9" s="59">
        <v>2579660374.313001</v>
      </c>
      <c r="F9" s="23"/>
      <c r="G9" s="23"/>
      <c r="H9" s="23"/>
    </row>
    <row r="10" spans="1:8" ht="12">
      <c r="A10" s="18" t="s">
        <v>23</v>
      </c>
      <c r="B10" s="59">
        <v>9919283075.554752</v>
      </c>
      <c r="C10" s="59">
        <v>8597945910.154312</v>
      </c>
      <c r="D10" s="59">
        <v>8690421793.954542</v>
      </c>
      <c r="E10" s="59">
        <v>8684607200.909882</v>
      </c>
      <c r="F10" s="71">
        <f>E10/E12*100</f>
        <v>4.154900024972009</v>
      </c>
      <c r="G10" s="23"/>
      <c r="H10" s="23"/>
    </row>
    <row r="11" spans="1:8" ht="12.75" thickBot="1">
      <c r="A11" s="18" t="s">
        <v>28</v>
      </c>
      <c r="B11" s="59">
        <v>350161094.5835087</v>
      </c>
      <c r="C11" s="59">
        <v>241606650.27592534</v>
      </c>
      <c r="D11" s="59">
        <v>220151816.81978914</v>
      </c>
      <c r="E11" s="59">
        <v>213345746.95856413</v>
      </c>
      <c r="F11" s="23"/>
      <c r="G11" s="23"/>
      <c r="H11" s="23"/>
    </row>
    <row r="12" spans="1:8" ht="15" thickBot="1">
      <c r="A12" s="16" t="s">
        <v>29</v>
      </c>
      <c r="B12" s="67">
        <v>194321859547.64786</v>
      </c>
      <c r="C12" s="67">
        <v>202804434659.9043</v>
      </c>
      <c r="D12" s="67">
        <v>203148983829.90192</v>
      </c>
      <c r="E12" s="67">
        <v>209020846439.4613</v>
      </c>
      <c r="F12" s="23"/>
      <c r="G12" s="23"/>
      <c r="H12" s="23"/>
    </row>
    <row r="14" spans="3:5" ht="12">
      <c r="C14">
        <f>C5/C12*100</f>
        <v>61.31092222659471</v>
      </c>
      <c r="E14" s="36">
        <f>E5/E12*100</f>
        <v>60.27334593963942</v>
      </c>
    </row>
    <row r="15" ht="12">
      <c r="E15" s="36">
        <f>E14-C14</f>
        <v>-1.037576286955293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80" zoomScaleNormal="80" zoomScalePageLayoutView="0" workbookViewId="0" topLeftCell="G1">
      <selection activeCell="F11" sqref="F11:T13"/>
    </sheetView>
  </sheetViews>
  <sheetFormatPr defaultColWidth="9.140625" defaultRowHeight="12.75"/>
  <cols>
    <col min="3" max="3" width="10.28125" style="0" customWidth="1"/>
    <col min="4" max="4" width="13.8515625" style="0" customWidth="1"/>
    <col min="5" max="18" width="14.7109375" style="0" customWidth="1"/>
    <col min="19" max="19" width="17.140625" style="0" customWidth="1"/>
    <col min="20" max="20" width="14.8515625" style="0" customWidth="1"/>
  </cols>
  <sheetData>
    <row r="1" ht="12.75">
      <c r="A1" s="35" t="s">
        <v>31</v>
      </c>
    </row>
    <row r="3" spans="1:20" ht="14.25">
      <c r="A3" s="38" t="s">
        <v>32</v>
      </c>
      <c r="B3" s="38"/>
      <c r="C3" s="38"/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  <c r="L3" s="39">
        <v>2010</v>
      </c>
      <c r="M3" s="39">
        <v>2011</v>
      </c>
      <c r="N3" s="39">
        <v>2012</v>
      </c>
      <c r="O3" s="39">
        <v>2013</v>
      </c>
      <c r="P3" s="39">
        <v>2014</v>
      </c>
      <c r="Q3" s="39">
        <v>2015</v>
      </c>
      <c r="R3" s="39">
        <v>2016</v>
      </c>
      <c r="S3" s="39" t="s">
        <v>41</v>
      </c>
      <c r="T3" s="39" t="s">
        <v>52</v>
      </c>
    </row>
    <row r="4" spans="1:23" ht="14.25">
      <c r="A4" s="41" t="s">
        <v>33</v>
      </c>
      <c r="B4" s="42"/>
      <c r="C4" s="40"/>
      <c r="D4" s="48">
        <v>22316962865.77804</v>
      </c>
      <c r="E4" s="43">
        <v>22718638987.24279</v>
      </c>
      <c r="F4" s="43">
        <v>26223797287.2165</v>
      </c>
      <c r="G4" s="43">
        <v>29555130664.510094</v>
      </c>
      <c r="H4" s="43">
        <v>44565434403.82422</v>
      </c>
      <c r="I4" s="43">
        <v>69772370226.42465</v>
      </c>
      <c r="J4" s="43">
        <v>89201045467.02058</v>
      </c>
      <c r="K4" s="43">
        <v>83191865236.93805</v>
      </c>
      <c r="L4" s="43">
        <v>78445867966.65741</v>
      </c>
      <c r="M4" s="43">
        <v>78925511824.68527</v>
      </c>
      <c r="N4" s="43">
        <v>83433076484.2977</v>
      </c>
      <c r="O4" s="43">
        <v>83949795554.59372</v>
      </c>
      <c r="P4" s="43">
        <v>83465889370.09459</v>
      </c>
      <c r="Q4" s="43">
        <v>89358622121.77206</v>
      </c>
      <c r="R4" s="43">
        <v>96490025218.66403</v>
      </c>
      <c r="S4" s="43">
        <v>97019074719.72821</v>
      </c>
      <c r="T4" s="43">
        <v>99655226645.43637</v>
      </c>
      <c r="V4" s="42"/>
      <c r="W4" s="36"/>
    </row>
    <row r="5" spans="1:23" ht="14.25">
      <c r="A5" s="41"/>
      <c r="B5" s="42" t="s">
        <v>34</v>
      </c>
      <c r="C5" s="40"/>
      <c r="D5" s="48">
        <v>85044129.35591894</v>
      </c>
      <c r="E5" s="43">
        <v>76776343.66173193</v>
      </c>
      <c r="F5" s="43">
        <v>165994942.05690086</v>
      </c>
      <c r="G5" s="43">
        <v>209305988.25456536</v>
      </c>
      <c r="H5" s="43">
        <v>240890621.30654788</v>
      </c>
      <c r="I5" s="43">
        <v>274510948.40445346</v>
      </c>
      <c r="J5" s="43">
        <v>448926473.3336492</v>
      </c>
      <c r="K5" s="43">
        <v>488534813.24348354</v>
      </c>
      <c r="L5" s="43">
        <v>640714548.4986123</v>
      </c>
      <c r="M5" s="43">
        <v>725749262.117955</v>
      </c>
      <c r="N5" s="43">
        <v>723144559.6016668</v>
      </c>
      <c r="O5" s="43">
        <v>620851428.5892365</v>
      </c>
      <c r="P5" s="43">
        <v>629016505.4264987</v>
      </c>
      <c r="Q5" s="43">
        <v>536808136.6310114</v>
      </c>
      <c r="R5" s="43">
        <v>602564262.8071077</v>
      </c>
      <c r="S5" s="43">
        <v>577953264.6029651</v>
      </c>
      <c r="T5" s="43">
        <v>594886452.823023</v>
      </c>
      <c r="U5" s="36">
        <f>T5/T4*100</f>
        <v>0.5969445586026022</v>
      </c>
      <c r="V5" s="42"/>
      <c r="W5" s="36"/>
    </row>
    <row r="6" spans="1:23" ht="14.25">
      <c r="A6" s="41"/>
      <c r="B6" s="42" t="s">
        <v>35</v>
      </c>
      <c r="C6" s="40"/>
      <c r="D6" s="48">
        <v>13084521384.43352</v>
      </c>
      <c r="E6" s="43">
        <v>13194374727.027319</v>
      </c>
      <c r="F6" s="43">
        <v>14970549108.681246</v>
      </c>
      <c r="G6" s="43">
        <v>16472540378.531868</v>
      </c>
      <c r="H6" s="43">
        <v>24013598725.92799</v>
      </c>
      <c r="I6" s="43">
        <v>31454708395.906784</v>
      </c>
      <c r="J6" s="43">
        <v>40477583167.67077</v>
      </c>
      <c r="K6" s="43">
        <v>38336669674.13372</v>
      </c>
      <c r="L6" s="43">
        <v>36515947298.83444</v>
      </c>
      <c r="M6" s="43">
        <v>36272401853.34074</v>
      </c>
      <c r="N6" s="43">
        <v>39562466289.93995</v>
      </c>
      <c r="O6" s="43">
        <v>40262624127.66149</v>
      </c>
      <c r="P6" s="43">
        <v>39233401847.57177</v>
      </c>
      <c r="Q6" s="43">
        <v>38785965251.2222</v>
      </c>
      <c r="R6" s="43">
        <v>39526852092.64744</v>
      </c>
      <c r="S6" s="43">
        <v>39773192702.11743</v>
      </c>
      <c r="T6" s="43">
        <v>40722076724.62855</v>
      </c>
      <c r="U6" s="36">
        <f>T6/T4*100</f>
        <v>40.862961327170275</v>
      </c>
      <c r="V6" s="42"/>
      <c r="W6" s="36"/>
    </row>
    <row r="7" spans="1:21" ht="14.25">
      <c r="A7" s="41"/>
      <c r="B7" s="42" t="s">
        <v>36</v>
      </c>
      <c r="C7" s="40"/>
      <c r="D7" s="48">
        <v>9147397351.988604</v>
      </c>
      <c r="E7" s="43">
        <v>9447487916.55374</v>
      </c>
      <c r="F7" s="43">
        <v>11087253236.478355</v>
      </c>
      <c r="G7" s="43">
        <v>12873284297.723661</v>
      </c>
      <c r="H7" s="43">
        <v>20310945056.58968</v>
      </c>
      <c r="I7" s="43">
        <v>38043150882.11341</v>
      </c>
      <c r="J7" s="43">
        <v>48274535826.01617</v>
      </c>
      <c r="K7" s="43">
        <v>44366660749.56085</v>
      </c>
      <c r="L7" s="43">
        <v>41289206119.32436</v>
      </c>
      <c r="M7" s="43">
        <v>41927360709.226585</v>
      </c>
      <c r="N7" s="43">
        <v>43147465634.75609</v>
      </c>
      <c r="O7" s="43">
        <v>43066319998.34299</v>
      </c>
      <c r="P7" s="43">
        <v>43603471017.09632</v>
      </c>
      <c r="Q7" s="43">
        <v>50035848733.91886</v>
      </c>
      <c r="R7" s="43">
        <v>56360608863.20949</v>
      </c>
      <c r="S7" s="43">
        <v>56667928753.00781</v>
      </c>
      <c r="T7" s="43">
        <v>58338263467.9848</v>
      </c>
      <c r="U7" s="36">
        <f>T7/T4*100</f>
        <v>58.540094114227124</v>
      </c>
    </row>
    <row r="9" spans="12:19" ht="12">
      <c r="L9" s="50"/>
      <c r="M9" s="50"/>
      <c r="N9" s="50"/>
      <c r="O9" s="50"/>
      <c r="P9" s="50"/>
      <c r="Q9" s="50"/>
      <c r="R9" s="50"/>
      <c r="S9" s="36"/>
    </row>
    <row r="10" spans="4:20" s="23" customFormat="1" ht="12.75"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3:20" s="23" customFormat="1" ht="14.25">
      <c r="C11" s="40"/>
      <c r="D11" s="73">
        <v>0.3810739385435368</v>
      </c>
      <c r="E11" s="73">
        <v>0.33794429193071024</v>
      </c>
      <c r="F11" s="73">
        <v>0.6329935372777595</v>
      </c>
      <c r="G11" s="73">
        <v>0.7081883366731339</v>
      </c>
      <c r="H11" s="73">
        <v>0.5405324205386333</v>
      </c>
      <c r="I11" s="73">
        <v>0.3934379002943616</v>
      </c>
      <c r="J11" s="73">
        <v>0.5032749010768336</v>
      </c>
      <c r="K11" s="73">
        <v>0.5872386823544485</v>
      </c>
      <c r="L11" s="73">
        <v>0.8167600985318197</v>
      </c>
      <c r="M11" s="73">
        <v>0.9195369726965328</v>
      </c>
      <c r="N11" s="73">
        <v>0.8667360596942201</v>
      </c>
      <c r="O11" s="73">
        <v>0.7395508523728187</v>
      </c>
      <c r="P11" s="73">
        <v>0.7536210422887701</v>
      </c>
      <c r="Q11" s="73">
        <v>0.600734572540168</v>
      </c>
      <c r="R11" s="73">
        <v>0.6244834753038844</v>
      </c>
      <c r="S11" s="73">
        <v>0.595710963305489</v>
      </c>
      <c r="T11" s="73">
        <v>0.5969445586026022</v>
      </c>
    </row>
    <row r="12" spans="4:20" s="23" customFormat="1" ht="12">
      <c r="D12" s="73">
        <v>58.63038560904712</v>
      </c>
      <c r="E12" s="73">
        <v>58.077311472911575</v>
      </c>
      <c r="F12" s="73">
        <v>57.08764808054342</v>
      </c>
      <c r="G12" s="73">
        <v>55.73496042198911</v>
      </c>
      <c r="H12" s="73">
        <v>53.8839103605088</v>
      </c>
      <c r="I12" s="73">
        <v>45.08189745286029</v>
      </c>
      <c r="J12" s="73">
        <v>45.37792461483665</v>
      </c>
      <c r="K12" s="73">
        <v>46.08223359933976</v>
      </c>
      <c r="L12" s="73">
        <v>46.54922973681056</v>
      </c>
      <c r="M12" s="73">
        <v>45.957765765157745</v>
      </c>
      <c r="N12" s="73">
        <v>47.41820385514095</v>
      </c>
      <c r="O12" s="73">
        <v>47.96035995284604</v>
      </c>
      <c r="P12" s="73">
        <v>47.00531216244237</v>
      </c>
      <c r="Q12" s="73">
        <v>43.404838089789735</v>
      </c>
      <c r="R12" s="73">
        <v>40.964702831274394</v>
      </c>
      <c r="S12" s="73">
        <v>40.99522987311052</v>
      </c>
      <c r="T12" s="73">
        <v>40.862961327170275</v>
      </c>
    </row>
    <row r="13" spans="4:20" s="23" customFormat="1" ht="12">
      <c r="D13" s="68">
        <v>40.98854045240934</v>
      </c>
      <c r="E13" s="68">
        <v>41.584744235157714</v>
      </c>
      <c r="F13" s="68">
        <v>42.27935838217884</v>
      </c>
      <c r="G13" s="68">
        <v>43.55685124133776</v>
      </c>
      <c r="H13" s="68">
        <v>45.57555721895257</v>
      </c>
      <c r="I13" s="68">
        <v>54.524664646845345</v>
      </c>
      <c r="J13" s="68">
        <v>54.11880048408651</v>
      </c>
      <c r="K13" s="68">
        <v>53.330527718305795</v>
      </c>
      <c r="L13" s="68">
        <v>52.63401016465763</v>
      </c>
      <c r="M13" s="68">
        <v>53.12269726214572</v>
      </c>
      <c r="N13" s="68">
        <v>51.71506008516483</v>
      </c>
      <c r="O13" s="68">
        <v>51.30008919478114</v>
      </c>
      <c r="P13" s="68">
        <v>52.24106679526885</v>
      </c>
      <c r="Q13" s="68">
        <v>55.9944273376701</v>
      </c>
      <c r="R13" s="68">
        <v>58.41081369342172</v>
      </c>
      <c r="S13" s="68">
        <v>58.409059163584</v>
      </c>
      <c r="T13" s="68">
        <v>58.540094114227124</v>
      </c>
    </row>
    <row r="14" spans="4:20" s="23" customFormat="1" ht="12"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="23" customFormat="1" ht="12"/>
    <row r="16" s="23" customFormat="1" ht="12"/>
    <row r="17" s="23" customFormat="1" ht="12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E1">
      <selection activeCell="N16" sqref="N16"/>
    </sheetView>
  </sheetViews>
  <sheetFormatPr defaultColWidth="9.140625" defaultRowHeight="12.75"/>
  <cols>
    <col min="2" max="2" width="14.140625" style="0" customWidth="1"/>
    <col min="3" max="3" width="14.28125" style="0" customWidth="1"/>
    <col min="4" max="4" width="13.421875" style="0" customWidth="1"/>
    <col min="5" max="5" width="13.8515625" style="0" customWidth="1"/>
    <col min="6" max="6" width="14.57421875" style="0" customWidth="1"/>
    <col min="7" max="7" width="15.140625" style="0" customWidth="1"/>
    <col min="8" max="9" width="14.421875" style="0" customWidth="1"/>
    <col min="10" max="10" width="14.7109375" style="0" customWidth="1"/>
    <col min="11" max="11" width="14.421875" style="0" customWidth="1"/>
    <col min="12" max="13" width="13.8515625" style="0" customWidth="1"/>
    <col min="14" max="14" width="21.421875" style="0" customWidth="1"/>
  </cols>
  <sheetData>
    <row r="1" ht="12.75">
      <c r="B1" s="35" t="s">
        <v>38</v>
      </c>
    </row>
    <row r="3" spans="2:14" s="23" customFormat="1" ht="15" customHeight="1">
      <c r="B3" s="49" t="s">
        <v>39</v>
      </c>
      <c r="C3" s="49" t="s">
        <v>40</v>
      </c>
      <c r="D3" s="49" t="s">
        <v>43</v>
      </c>
      <c r="E3" s="49" t="s">
        <v>44</v>
      </c>
      <c r="F3" s="49" t="s">
        <v>45</v>
      </c>
      <c r="G3" s="49" t="s">
        <v>46</v>
      </c>
      <c r="H3" s="49" t="s">
        <v>47</v>
      </c>
      <c r="I3" s="49" t="s">
        <v>48</v>
      </c>
      <c r="J3" s="49" t="s">
        <v>49</v>
      </c>
      <c r="K3" s="49" t="s">
        <v>50</v>
      </c>
      <c r="L3" s="49" t="s">
        <v>51</v>
      </c>
      <c r="M3" s="49" t="s">
        <v>54</v>
      </c>
      <c r="N3" s="46" t="s">
        <v>37</v>
      </c>
    </row>
    <row r="4" spans="1:14" ht="12.75">
      <c r="A4" s="44" t="s">
        <v>29</v>
      </c>
      <c r="B4" s="45">
        <v>8004688916.415186</v>
      </c>
      <c r="C4" s="45">
        <v>6349935217.394383</v>
      </c>
      <c r="D4" s="45">
        <v>4512187851.205443</v>
      </c>
      <c r="E4" s="45">
        <v>6973005869.847975</v>
      </c>
      <c r="F4" s="45">
        <v>6359583411.569231</v>
      </c>
      <c r="G4" s="45">
        <v>7246025750.834574</v>
      </c>
      <c r="H4" s="45">
        <v>4658795690.13386</v>
      </c>
      <c r="I4" s="45">
        <v>2547869867.1576405</v>
      </c>
      <c r="J4" s="45">
        <v>2792321767.7689767</v>
      </c>
      <c r="K4" s="45">
        <v>5179608386.0165825</v>
      </c>
      <c r="L4" s="45">
        <v>4662052632.987976</v>
      </c>
      <c r="M4" s="45">
        <v>7077701142.126777</v>
      </c>
      <c r="N4" s="45">
        <v>66363776503.4586</v>
      </c>
    </row>
    <row r="5" spans="2:14" ht="12">
      <c r="B5">
        <f>B4/1000000000</f>
        <v>8.004688916415185</v>
      </c>
      <c r="C5">
        <f aca="true" t="shared" si="0" ref="C5:N5">C4/1000000000</f>
        <v>6.349935217394384</v>
      </c>
      <c r="D5">
        <f t="shared" si="0"/>
        <v>4.512187851205443</v>
      </c>
      <c r="E5">
        <f t="shared" si="0"/>
        <v>6.973005869847975</v>
      </c>
      <c r="F5">
        <f t="shared" si="0"/>
        <v>6.359583411569231</v>
      </c>
      <c r="G5">
        <f t="shared" si="0"/>
        <v>7.246025750834574</v>
      </c>
      <c r="H5">
        <f t="shared" si="0"/>
        <v>4.65879569013386</v>
      </c>
      <c r="I5">
        <f t="shared" si="0"/>
        <v>2.5478698671576403</v>
      </c>
      <c r="J5">
        <f t="shared" si="0"/>
        <v>2.7923217677689767</v>
      </c>
      <c r="K5">
        <f t="shared" si="0"/>
        <v>5.179608386016582</v>
      </c>
      <c r="L5">
        <f t="shared" si="0"/>
        <v>4.662052632987976</v>
      </c>
      <c r="M5">
        <f t="shared" si="0"/>
        <v>7.077701142126776</v>
      </c>
      <c r="N5" s="36">
        <f t="shared" si="0"/>
        <v>66.36377650345861</v>
      </c>
    </row>
    <row r="9" spans="1:13" ht="1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2:15" s="23" customFormat="1" ht="14.25">
      <c r="B10" s="49" t="s">
        <v>39</v>
      </c>
      <c r="C10" s="49" t="s">
        <v>40</v>
      </c>
      <c r="D10" s="49" t="s">
        <v>43</v>
      </c>
      <c r="E10" s="49" t="s">
        <v>44</v>
      </c>
      <c r="F10" s="49" t="s">
        <v>45</v>
      </c>
      <c r="G10" s="49" t="s">
        <v>46</v>
      </c>
      <c r="H10" s="49" t="s">
        <v>47</v>
      </c>
      <c r="I10" s="49" t="s">
        <v>48</v>
      </c>
      <c r="J10" s="49" t="s">
        <v>49</v>
      </c>
      <c r="K10" s="49" t="s">
        <v>50</v>
      </c>
      <c r="L10" s="49" t="s">
        <v>51</v>
      </c>
      <c r="M10" s="49" t="s">
        <v>54</v>
      </c>
      <c r="N10"/>
      <c r="O10"/>
    </row>
    <row r="11" spans="2:15" s="23" customFormat="1" ht="12">
      <c r="B11">
        <v>8.004688916415185</v>
      </c>
      <c r="C11">
        <v>6.349935217394384</v>
      </c>
      <c r="D11">
        <v>4.512187851205443</v>
      </c>
      <c r="E11">
        <v>6.973005869847975</v>
      </c>
      <c r="F11">
        <v>6.359583411569231</v>
      </c>
      <c r="G11">
        <v>7.246025750834574</v>
      </c>
      <c r="H11">
        <v>4.65879569013386</v>
      </c>
      <c r="I11">
        <v>2.5478698671576403</v>
      </c>
      <c r="J11">
        <v>2.7923217677689767</v>
      </c>
      <c r="K11">
        <v>5.179608386016582</v>
      </c>
      <c r="L11">
        <v>4.662052632987976</v>
      </c>
      <c r="M11">
        <v>7.077701142126776</v>
      </c>
      <c r="N11"/>
      <c r="O11"/>
    </row>
    <row r="12" spans="2:15" s="23" customFormat="1" ht="12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2:15" s="23" customFormat="1" ht="12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="23" customFormat="1" ht="12">
      <c r="O14" s="47"/>
    </row>
    <row r="15" s="23" customFormat="1" ht="12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ODEEGPE</dc:creator>
  <cp:keywords/>
  <dc:description/>
  <cp:lastModifiedBy>ASUS 14</cp:lastModifiedBy>
  <cp:lastPrinted>2015-02-12T07:37:56Z</cp:lastPrinted>
  <dcterms:created xsi:type="dcterms:W3CDTF">2008-11-24T09:08:24Z</dcterms:created>
  <dcterms:modified xsi:type="dcterms:W3CDTF">2017-07-28T12:05:02Z</dcterms:modified>
  <cp:category/>
  <cp:version/>
  <cp:contentType/>
  <cp:contentStatus/>
</cp:coreProperties>
</file>